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activeTab="0"/>
  </bookViews>
  <sheets>
    <sheet name="Лист1" sheetId="1" r:id="rId1"/>
  </sheets>
  <definedNames>
    <definedName name="_xlnm.Print_Area" localSheetId="0">'Лист1'!$A$2:$L$111</definedName>
  </definedNames>
  <calcPr fullCalcOnLoad="1"/>
</workbook>
</file>

<file path=xl/sharedStrings.xml><?xml version="1.0" encoding="utf-8"?>
<sst xmlns="http://schemas.openxmlformats.org/spreadsheetml/2006/main" count="180" uniqueCount="105">
  <si>
    <t>чел.</t>
  </si>
  <si>
    <t>в том числе по предприятиям:</t>
  </si>
  <si>
    <t>%</t>
  </si>
  <si>
    <t>ед.</t>
  </si>
  <si>
    <t>Среднемесячная зарплата:</t>
  </si>
  <si>
    <t>руб.</t>
  </si>
  <si>
    <t>Демография</t>
  </si>
  <si>
    <t>1.Количество родившихся</t>
  </si>
  <si>
    <t>в том числе на 1 тыс. жителей</t>
  </si>
  <si>
    <t>2.Количество умерших</t>
  </si>
  <si>
    <t>3.Естественная убыль (-),</t>
  </si>
  <si>
    <t>прирост населения</t>
  </si>
  <si>
    <t>Социальная защита</t>
  </si>
  <si>
    <t>1.Принято жителей поселения</t>
  </si>
  <si>
    <t>2.Количество письменных обращений</t>
  </si>
  <si>
    <t>в том числе в вышестоящие организации</t>
  </si>
  <si>
    <t>3.Количество исполненных обращений</t>
  </si>
  <si>
    <t>4.Проведено сходов граждан</t>
  </si>
  <si>
    <t>человек</t>
  </si>
  <si>
    <t>сумма</t>
  </si>
  <si>
    <t>6.Выплата жилищных субсидий:</t>
  </si>
  <si>
    <t>5.Оказано материальной помощи:</t>
  </si>
  <si>
    <t>количество обратившихся</t>
  </si>
  <si>
    <t>количество получающих</t>
  </si>
  <si>
    <t>сумма субсидий</t>
  </si>
  <si>
    <t>% к заданию</t>
  </si>
  <si>
    <t>тыс.руб.</t>
  </si>
  <si>
    <t>семей</t>
  </si>
  <si>
    <t>ООО " Родина"</t>
  </si>
  <si>
    <t>Исполнение бюджета:</t>
  </si>
  <si>
    <t>тыс. руб.</t>
  </si>
  <si>
    <t>в том числе в разрезе налогов и платежей</t>
  </si>
  <si>
    <t>НДФЛ</t>
  </si>
  <si>
    <t>единый с/ х налог</t>
  </si>
  <si>
    <t>налог на землю</t>
  </si>
  <si>
    <t xml:space="preserve">налог на имущество </t>
  </si>
  <si>
    <t xml:space="preserve">тыс. руб. </t>
  </si>
  <si>
    <t>в том числе по направлениям финансирования:</t>
  </si>
  <si>
    <t>Культура</t>
  </si>
  <si>
    <t>на начало года</t>
  </si>
  <si>
    <t>с начала года</t>
  </si>
  <si>
    <t>единиц</t>
  </si>
  <si>
    <t>на сумму</t>
  </si>
  <si>
    <t>в том числе</t>
  </si>
  <si>
    <t>1.    Собственные доходы- всего</t>
  </si>
  <si>
    <t>2.    Доходы от предпринимательской и иной приносящей доход деятельности</t>
  </si>
  <si>
    <t>5.    в том числе:</t>
  </si>
  <si>
    <t>6.    Всего доходов</t>
  </si>
  <si>
    <t>7.    Недоимка по налоговым и другим обязательным платежам</t>
  </si>
  <si>
    <t>8.    Всего расходов</t>
  </si>
  <si>
    <t>11.       Включено в налоговую базу ранее незарегистрированного недвижимого имущества:</t>
  </si>
  <si>
    <t>ГПЗ " Горняк"</t>
  </si>
  <si>
    <t>Администрация Коммунарского поселения</t>
  </si>
  <si>
    <t>МОУ СОШ № 23</t>
  </si>
  <si>
    <t>МДОУ № 17</t>
  </si>
  <si>
    <t>МОУ СОШ № 33</t>
  </si>
  <si>
    <t>МДОУ № 22</t>
  </si>
  <si>
    <t>МДОУ № 43</t>
  </si>
  <si>
    <t>на крупных и средних предприятиях:</t>
  </si>
  <si>
    <t>на 1 тыс. жителей</t>
  </si>
  <si>
    <t>из областного бюджета</t>
  </si>
  <si>
    <t>Отклон (+.-)</t>
  </si>
  <si>
    <t>Наименование показателей</t>
  </si>
  <si>
    <t>ед. изм</t>
  </si>
  <si>
    <t xml:space="preserve">4.    Дотации и субвенции, субсидии </t>
  </si>
  <si>
    <t>Национальная оборона</t>
  </si>
  <si>
    <t xml:space="preserve">3.    Спонсорские средства </t>
  </si>
  <si>
    <t>план 3 мес 2007</t>
  </si>
  <si>
    <t>3 мес 2006 г.</t>
  </si>
  <si>
    <t>Государственная пошлина</t>
  </si>
  <si>
    <t>Продажа земельных участков</t>
  </si>
  <si>
    <t>МУК "Красногорняцкий СДК"</t>
  </si>
  <si>
    <t>Невыясненные</t>
  </si>
  <si>
    <t>ООО "Евродон"</t>
  </si>
  <si>
    <t>Национальная безопасность</t>
  </si>
  <si>
    <t>Национальная экономика</t>
  </si>
  <si>
    <t>Жилищно-коммунальное хозяйство</t>
  </si>
  <si>
    <t>Социальная политика</t>
  </si>
  <si>
    <t>Общегосударственные вопросы</t>
  </si>
  <si>
    <t>Доходы от реализации имущества</t>
  </si>
  <si>
    <t>арендная плата за землю</t>
  </si>
  <si>
    <t>арендная плата на имущество</t>
  </si>
  <si>
    <t>10.Зарегистрировано выявленного недвижимого имущества</t>
  </si>
  <si>
    <t>9.Выявлено незарегистрированого имущества граждан:</t>
  </si>
  <si>
    <t>Численность постоянного населения</t>
  </si>
  <si>
    <t>тыс.чел.</t>
  </si>
  <si>
    <t>Физическая культура и спорт</t>
  </si>
  <si>
    <t>Среднесписочная численность работающих на крупных и средних предприятиях - всего</t>
  </si>
  <si>
    <t>Среднесписочная численность на малых предприятиях</t>
  </si>
  <si>
    <t>Число обращений по трудоустройству</t>
  </si>
  <si>
    <t>Трудоустроено</t>
  </si>
  <si>
    <t>Число безработных на конец отчетного периода</t>
  </si>
  <si>
    <t xml:space="preserve"> Признано безработными.  </t>
  </si>
  <si>
    <t xml:space="preserve"> Уровень безработицы: регистрируемой</t>
  </si>
  <si>
    <t>Упрощенная система налогообложения</t>
  </si>
  <si>
    <t>Глава Коммунарского сельского поселения</t>
  </si>
  <si>
    <t>О.В.Безрукавая</t>
  </si>
  <si>
    <t xml:space="preserve">12.       Выявлено и включено в налоговую базу других источников пополнения бюджета </t>
  </si>
  <si>
    <t>1квартал 2012 г</t>
  </si>
  <si>
    <t>1 квартал 2013 г</t>
  </si>
  <si>
    <t>План на 1 квартал 2013 г</t>
  </si>
  <si>
    <t>Факт за 1 квартал 2013 г</t>
  </si>
  <si>
    <t>Штрафы, санкции, возмещение ущерба</t>
  </si>
  <si>
    <t>из федерального бюджета</t>
  </si>
  <si>
    <t>Охрана окружающей среды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</si>
</sst>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_-* #,##0.0_р_._-;\-* #,##0.0_р_._-;_-* &quot;-&quot;?_р_._-;_-@_-"/>
    <numFmt numFmtId="171" formatCode="_-* #,##0.00_р_._-;\-* #,##0.00_р_._-;_-* &quot;-&quot;?_р_._-;_-@_-"/>
    <numFmt numFmtId="172" formatCode="_-* #,##0.000_р_._-;\-* #,##0.000_р_._-;_-* &quot;-&quot;?_р_._-;_-@_-"/>
    <numFmt numFmtId="173" formatCode="_-* #,##0.0000_р_._-;\-* #,##0.0000_р_._-;_-* &quot;-&quot;?_р_._-;_-@_-"/>
    <numFmt numFmtId="174" formatCode="_-* #,##0.00000_р_._-;\-* #,##0.00000_р_._-;_-* &quot;-&quot;?_р_._-;_-@_-"/>
    <numFmt numFmtId="175" formatCode="_-* #,##0.000000_р_._-;\-* #,##0.000000_р_._-;_-* &quot;-&quot;?_р_._-;_-@_-"/>
    <numFmt numFmtId="176" formatCode="_-* #,##0.0000000_р_._-;\-* #,##0.0000000_р_._-;_-* &quot;-&quot;?_р_._-;_-@_-"/>
    <numFmt numFmtId="177" formatCode="_-* #,##0.00000000_р_._-;\-* #,##0.00000000_р_._-;_-* &quot;-&quot;?_р_._-;_-@_-"/>
    <numFmt numFmtId="178" formatCode="_-* #,##0.000000000_р_._-;\-* #,##0.000000000_р_._-;_-* &quot;-&quot;?_р_._-;_-@_-"/>
    <numFmt numFmtId="179" formatCode="_-* #,##0.0000000000_р_._-;\-* #,##0.0000000000_р_._-;_-* &quot;-&quot;?_р_._-;_-@_-"/>
  </numFmts>
  <fonts count="24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164" fontId="0" fillId="24" borderId="10" xfId="0" applyNumberForma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0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0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0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170" fontId="0" fillId="0" borderId="12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0" fontId="0" fillId="0" borderId="12" xfId="0" applyNumberForma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31"/>
  <sheetViews>
    <sheetView tabSelected="1" zoomScaleSheetLayoutView="100" zoomScalePageLayoutView="0" workbookViewId="0" topLeftCell="A2">
      <pane xSplit="8" ySplit="1" topLeftCell="I33" activePane="bottomRight" state="frozen"/>
      <selection pane="topLeft" activeCell="A2" sqref="A2"/>
      <selection pane="topRight" activeCell="I2" sqref="I2"/>
      <selection pane="bottomLeft" activeCell="A3" sqref="A3"/>
      <selection pane="bottomRight" activeCell="K42" sqref="K42"/>
    </sheetView>
  </sheetViews>
  <sheetFormatPr defaultColWidth="9.00390625" defaultRowHeight="12.75"/>
  <cols>
    <col min="5" max="5" width="6.00390625" style="0" customWidth="1"/>
    <col min="6" max="6" width="0.12890625" style="0" customWidth="1"/>
    <col min="7" max="7" width="8.125" style="0" bestFit="1" customWidth="1"/>
    <col min="8" max="8" width="8.875" style="0" hidden="1" customWidth="1"/>
    <col min="9" max="9" width="11.625" style="0" customWidth="1"/>
    <col min="10" max="10" width="10.875" style="0" customWidth="1"/>
    <col min="11" max="11" width="11.25390625" style="0" customWidth="1"/>
    <col min="12" max="12" width="11.625" style="0" bestFit="1" customWidth="1"/>
  </cols>
  <sheetData>
    <row r="2" spans="1:12" ht="26.25">
      <c r="A2" s="71" t="s">
        <v>62</v>
      </c>
      <c r="B2" s="72"/>
      <c r="C2" s="72"/>
      <c r="D2" s="72"/>
      <c r="E2" s="72"/>
      <c r="F2" s="78"/>
      <c r="G2" s="48" t="s">
        <v>63</v>
      </c>
      <c r="H2" s="47" t="s">
        <v>68</v>
      </c>
      <c r="I2" s="47" t="s">
        <v>98</v>
      </c>
      <c r="J2" s="47" t="s">
        <v>99</v>
      </c>
      <c r="K2" s="47" t="s">
        <v>61</v>
      </c>
      <c r="L2" s="49" t="s">
        <v>2</v>
      </c>
    </row>
    <row r="3" spans="1:12" ht="12.75">
      <c r="A3" s="71" t="s">
        <v>84</v>
      </c>
      <c r="B3" s="72"/>
      <c r="C3" s="72"/>
      <c r="D3" s="72"/>
      <c r="E3" s="72"/>
      <c r="F3" s="36"/>
      <c r="G3" s="2" t="s">
        <v>85</v>
      </c>
      <c r="H3" s="4"/>
      <c r="I3" s="50">
        <v>5.9</v>
      </c>
      <c r="J3" s="40">
        <v>5.9</v>
      </c>
      <c r="K3" s="37">
        <f>J3-I3</f>
        <v>0</v>
      </c>
      <c r="L3" s="38">
        <f>J3/I3%</f>
        <v>100</v>
      </c>
    </row>
    <row r="4" spans="1:12" ht="26.25" customHeight="1">
      <c r="A4" s="83" t="s">
        <v>87</v>
      </c>
      <c r="B4" s="84"/>
      <c r="C4" s="84"/>
      <c r="D4" s="84"/>
      <c r="E4" s="84"/>
      <c r="F4" s="84"/>
      <c r="G4" s="1" t="s">
        <v>0</v>
      </c>
      <c r="H4" s="1" t="e">
        <f>#REF!+H6+H7+H9+H10+H11+H12+H13+H14</f>
        <v>#REF!</v>
      </c>
      <c r="I4" s="24">
        <v>470</v>
      </c>
      <c r="J4" s="35">
        <v>414</v>
      </c>
      <c r="K4" s="1">
        <f>J4-I4</f>
        <v>-56</v>
      </c>
      <c r="L4" s="8">
        <f>J4/I4%</f>
        <v>88.08510638297872</v>
      </c>
    </row>
    <row r="5" spans="1:12" ht="12.75" customHeight="1">
      <c r="A5" s="74" t="s">
        <v>1</v>
      </c>
      <c r="B5" s="75"/>
      <c r="C5" s="75"/>
      <c r="D5" s="75"/>
      <c r="E5" s="75"/>
      <c r="F5" s="75"/>
      <c r="G5" s="1"/>
      <c r="H5" s="1"/>
      <c r="I5" s="24"/>
      <c r="J5" s="41"/>
      <c r="K5" s="1"/>
      <c r="L5" s="8"/>
    </row>
    <row r="6" spans="1:12" ht="12" customHeight="1">
      <c r="A6" s="74" t="s">
        <v>28</v>
      </c>
      <c r="B6" s="75"/>
      <c r="C6" s="75"/>
      <c r="D6" s="75"/>
      <c r="E6" s="75"/>
      <c r="F6" s="75"/>
      <c r="G6" s="1" t="s">
        <v>0</v>
      </c>
      <c r="H6" s="1">
        <v>70</v>
      </c>
      <c r="I6" s="24">
        <v>46</v>
      </c>
      <c r="J6" s="35">
        <v>46</v>
      </c>
      <c r="K6" s="1">
        <f aca="true" t="shared" si="0" ref="K6:K15">J6-I6</f>
        <v>0</v>
      </c>
      <c r="L6" s="8">
        <f aca="true" t="shared" si="1" ref="L6:L15">J6/I6%</f>
        <v>100</v>
      </c>
    </row>
    <row r="7" spans="1:12" ht="14.25" customHeight="1">
      <c r="A7" s="74" t="s">
        <v>51</v>
      </c>
      <c r="B7" s="75"/>
      <c r="C7" s="75"/>
      <c r="D7" s="75"/>
      <c r="E7" s="75"/>
      <c r="F7" s="75"/>
      <c r="G7" s="12" t="s">
        <v>0</v>
      </c>
      <c r="H7" s="12">
        <v>210</v>
      </c>
      <c r="I7" s="51">
        <v>114</v>
      </c>
      <c r="J7" s="39">
        <v>119</v>
      </c>
      <c r="K7" s="1">
        <f t="shared" si="0"/>
        <v>5</v>
      </c>
      <c r="L7" s="8">
        <f t="shared" si="1"/>
        <v>104.38596491228071</v>
      </c>
    </row>
    <row r="8" spans="1:12" ht="14.25" customHeight="1">
      <c r="A8" s="74" t="s">
        <v>73</v>
      </c>
      <c r="B8" s="75"/>
      <c r="C8" s="75"/>
      <c r="D8" s="75"/>
      <c r="E8" s="75"/>
      <c r="F8" s="3"/>
      <c r="G8" s="12" t="s">
        <v>0</v>
      </c>
      <c r="H8" s="12"/>
      <c r="I8" s="51">
        <v>51</v>
      </c>
      <c r="J8" s="39">
        <v>46</v>
      </c>
      <c r="K8" s="1">
        <f t="shared" si="0"/>
        <v>-5</v>
      </c>
      <c r="L8" s="8">
        <f t="shared" si="1"/>
        <v>90.19607843137254</v>
      </c>
    </row>
    <row r="9" spans="1:12" ht="12" customHeight="1">
      <c r="A9" s="74" t="s">
        <v>52</v>
      </c>
      <c r="B9" s="75"/>
      <c r="C9" s="75"/>
      <c r="D9" s="75"/>
      <c r="E9" s="75"/>
      <c r="F9" s="75"/>
      <c r="G9" s="1" t="s">
        <v>0</v>
      </c>
      <c r="H9" s="1">
        <v>13</v>
      </c>
      <c r="I9" s="24">
        <v>19</v>
      </c>
      <c r="J9" s="35">
        <v>20</v>
      </c>
      <c r="K9" s="1">
        <f t="shared" si="0"/>
        <v>1</v>
      </c>
      <c r="L9" s="8">
        <f t="shared" si="1"/>
        <v>105.26315789473684</v>
      </c>
    </row>
    <row r="10" spans="1:12" ht="12" customHeight="1">
      <c r="A10" s="74" t="s">
        <v>53</v>
      </c>
      <c r="B10" s="75"/>
      <c r="C10" s="75"/>
      <c r="D10" s="75"/>
      <c r="E10" s="75"/>
      <c r="F10" s="75"/>
      <c r="G10" s="1" t="s">
        <v>0</v>
      </c>
      <c r="H10" s="1">
        <v>50</v>
      </c>
      <c r="I10" s="24">
        <v>49</v>
      </c>
      <c r="J10" s="35">
        <v>49</v>
      </c>
      <c r="K10" s="1">
        <f t="shared" si="0"/>
        <v>0</v>
      </c>
      <c r="L10" s="8">
        <f t="shared" si="1"/>
        <v>100</v>
      </c>
    </row>
    <row r="11" spans="1:12" ht="12" customHeight="1">
      <c r="A11" s="74" t="s">
        <v>54</v>
      </c>
      <c r="B11" s="75"/>
      <c r="C11" s="75"/>
      <c r="D11" s="75"/>
      <c r="E11" s="75"/>
      <c r="F11" s="75"/>
      <c r="G11" s="1" t="s">
        <v>0</v>
      </c>
      <c r="H11" s="1">
        <v>8</v>
      </c>
      <c r="I11" s="24">
        <v>15</v>
      </c>
      <c r="J11" s="35">
        <v>16</v>
      </c>
      <c r="K11" s="1">
        <f t="shared" si="0"/>
        <v>1</v>
      </c>
      <c r="L11" s="8">
        <f t="shared" si="1"/>
        <v>106.66666666666667</v>
      </c>
    </row>
    <row r="12" spans="1:12" ht="12" customHeight="1">
      <c r="A12" s="74" t="s">
        <v>55</v>
      </c>
      <c r="B12" s="75"/>
      <c r="C12" s="75"/>
      <c r="D12" s="75"/>
      <c r="E12" s="75"/>
      <c r="F12" s="75"/>
      <c r="G12" s="1" t="s">
        <v>0</v>
      </c>
      <c r="H12" s="1">
        <v>35</v>
      </c>
      <c r="I12" s="24">
        <v>32</v>
      </c>
      <c r="J12" s="35">
        <v>30</v>
      </c>
      <c r="K12" s="1">
        <f t="shared" si="0"/>
        <v>-2</v>
      </c>
      <c r="L12" s="8">
        <f t="shared" si="1"/>
        <v>93.75</v>
      </c>
    </row>
    <row r="13" spans="1:12" ht="12.75" customHeight="1">
      <c r="A13" s="74" t="s">
        <v>56</v>
      </c>
      <c r="B13" s="75"/>
      <c r="C13" s="75"/>
      <c r="D13" s="75"/>
      <c r="E13" s="75"/>
      <c r="F13" s="75"/>
      <c r="G13" s="1" t="s">
        <v>0</v>
      </c>
      <c r="H13" s="1">
        <v>20</v>
      </c>
      <c r="I13" s="24">
        <v>26</v>
      </c>
      <c r="J13" s="35">
        <v>27</v>
      </c>
      <c r="K13" s="1">
        <f t="shared" si="0"/>
        <v>1</v>
      </c>
      <c r="L13" s="8">
        <f t="shared" si="1"/>
        <v>103.84615384615384</v>
      </c>
    </row>
    <row r="14" spans="1:12" ht="11.25" customHeight="1">
      <c r="A14" s="74" t="s">
        <v>57</v>
      </c>
      <c r="B14" s="75"/>
      <c r="C14" s="75"/>
      <c r="D14" s="75"/>
      <c r="E14" s="75"/>
      <c r="F14" s="75"/>
      <c r="G14" s="1" t="s">
        <v>0</v>
      </c>
      <c r="H14" s="1">
        <v>30</v>
      </c>
      <c r="I14" s="24">
        <v>35</v>
      </c>
      <c r="J14" s="35">
        <v>35</v>
      </c>
      <c r="K14" s="1">
        <f t="shared" si="0"/>
        <v>0</v>
      </c>
      <c r="L14" s="8">
        <f t="shared" si="1"/>
        <v>100</v>
      </c>
    </row>
    <row r="15" spans="1:12" ht="12.75">
      <c r="A15" s="74" t="s">
        <v>71</v>
      </c>
      <c r="B15" s="75"/>
      <c r="C15" s="75"/>
      <c r="D15" s="75"/>
      <c r="E15" s="75"/>
      <c r="F15" s="87"/>
      <c r="G15" s="1" t="s">
        <v>0</v>
      </c>
      <c r="H15" s="1"/>
      <c r="I15" s="24">
        <v>27</v>
      </c>
      <c r="J15" s="35">
        <v>26</v>
      </c>
      <c r="K15" s="1">
        <f t="shared" si="0"/>
        <v>-1</v>
      </c>
      <c r="L15" s="8">
        <f t="shared" si="1"/>
        <v>96.29629629629629</v>
      </c>
    </row>
    <row r="16" spans="1:12" ht="28.5" customHeight="1" hidden="1">
      <c r="A16" s="79" t="s">
        <v>88</v>
      </c>
      <c r="B16" s="80"/>
      <c r="C16" s="80"/>
      <c r="D16" s="80"/>
      <c r="E16" s="80"/>
      <c r="F16" s="80"/>
      <c r="G16" s="1" t="s">
        <v>0</v>
      </c>
      <c r="H16" s="1"/>
      <c r="I16" s="24"/>
      <c r="J16" s="41"/>
      <c r="K16" s="1"/>
      <c r="L16" s="8"/>
    </row>
    <row r="17" spans="1:12" s="31" customFormat="1" ht="12" customHeight="1">
      <c r="A17" s="81" t="s">
        <v>89</v>
      </c>
      <c r="B17" s="82"/>
      <c r="C17" s="82"/>
      <c r="D17" s="82"/>
      <c r="E17" s="82"/>
      <c r="F17" s="82"/>
      <c r="G17" s="24" t="s">
        <v>0</v>
      </c>
      <c r="H17" s="24">
        <v>29</v>
      </c>
      <c r="I17" s="24">
        <v>35</v>
      </c>
      <c r="J17" s="35">
        <v>37</v>
      </c>
      <c r="K17" s="24">
        <f>J17-I17</f>
        <v>2</v>
      </c>
      <c r="L17" s="23">
        <f>J17/I17%</f>
        <v>105.71428571428572</v>
      </c>
    </row>
    <row r="18" spans="1:12" s="31" customFormat="1" ht="12.75" customHeight="1">
      <c r="A18" s="81" t="s">
        <v>90</v>
      </c>
      <c r="B18" s="82"/>
      <c r="C18" s="82"/>
      <c r="D18" s="82"/>
      <c r="E18" s="82"/>
      <c r="F18" s="82"/>
      <c r="G18" s="24" t="s">
        <v>0</v>
      </c>
      <c r="H18" s="24">
        <v>11</v>
      </c>
      <c r="I18" s="24">
        <v>22</v>
      </c>
      <c r="J18" s="35">
        <v>32</v>
      </c>
      <c r="K18" s="24">
        <f>J18-I18</f>
        <v>10</v>
      </c>
      <c r="L18" s="23">
        <f>J18/I18%</f>
        <v>145.45454545454547</v>
      </c>
    </row>
    <row r="19" spans="1:12" ht="24.75" customHeight="1">
      <c r="A19" s="81" t="s">
        <v>91</v>
      </c>
      <c r="B19" s="82"/>
      <c r="C19" s="82"/>
      <c r="D19" s="82"/>
      <c r="E19" s="82"/>
      <c r="F19" s="82"/>
      <c r="G19" s="1" t="s">
        <v>0</v>
      </c>
      <c r="H19" s="1">
        <v>24</v>
      </c>
      <c r="I19" s="52">
        <v>15</v>
      </c>
      <c r="J19" s="35">
        <v>9</v>
      </c>
      <c r="K19" s="1">
        <f>J19-I19</f>
        <v>-6</v>
      </c>
      <c r="L19" s="8">
        <f>J19/I19%</f>
        <v>60</v>
      </c>
    </row>
    <row r="20" spans="1:12" ht="16.5" customHeight="1">
      <c r="A20" s="81" t="s">
        <v>92</v>
      </c>
      <c r="B20" s="82"/>
      <c r="C20" s="82"/>
      <c r="D20" s="82"/>
      <c r="E20" s="82"/>
      <c r="F20" s="27"/>
      <c r="G20" s="1" t="s">
        <v>0</v>
      </c>
      <c r="H20" s="1"/>
      <c r="I20" s="24">
        <v>16</v>
      </c>
      <c r="J20" s="35">
        <v>10</v>
      </c>
      <c r="K20" s="1">
        <f>J20-I20</f>
        <v>-6</v>
      </c>
      <c r="L20" s="8">
        <f>J20/I20%</f>
        <v>62.5</v>
      </c>
    </row>
    <row r="21" spans="1:12" ht="15.75" customHeight="1">
      <c r="A21" s="81" t="s">
        <v>93</v>
      </c>
      <c r="B21" s="82"/>
      <c r="C21" s="82"/>
      <c r="D21" s="82"/>
      <c r="E21" s="82"/>
      <c r="F21" s="27"/>
      <c r="G21" s="1" t="s">
        <v>2</v>
      </c>
      <c r="H21" s="1"/>
      <c r="I21" s="24">
        <v>0.4</v>
      </c>
      <c r="J21" s="35">
        <v>0.2</v>
      </c>
      <c r="K21" s="1">
        <f>J21-I21</f>
        <v>-0.2</v>
      </c>
      <c r="L21" s="8">
        <f>J21/I21%</f>
        <v>50</v>
      </c>
    </row>
    <row r="22" spans="1:12" ht="13.5" customHeight="1">
      <c r="A22" s="76" t="s">
        <v>4</v>
      </c>
      <c r="B22" s="77"/>
      <c r="C22" s="77"/>
      <c r="D22" s="77"/>
      <c r="E22" s="77"/>
      <c r="F22" s="77"/>
      <c r="G22" s="1"/>
      <c r="H22" s="1"/>
      <c r="I22" s="24"/>
      <c r="J22" s="35"/>
      <c r="K22" s="1"/>
      <c r="L22" s="8"/>
    </row>
    <row r="23" spans="1:12" ht="13.5" customHeight="1">
      <c r="A23" s="74" t="s">
        <v>58</v>
      </c>
      <c r="B23" s="75"/>
      <c r="C23" s="75"/>
      <c r="D23" s="75"/>
      <c r="E23" s="75"/>
      <c r="F23" s="75"/>
      <c r="G23" s="1" t="s">
        <v>5</v>
      </c>
      <c r="H23" s="1">
        <v>3712</v>
      </c>
      <c r="I23" s="34">
        <v>11748</v>
      </c>
      <c r="J23" s="42">
        <v>14630.8</v>
      </c>
      <c r="K23" s="22">
        <f>J23-I23</f>
        <v>2882.7999999999993</v>
      </c>
      <c r="L23" s="8">
        <f>J23/I23%</f>
        <v>124.53864487572352</v>
      </c>
    </row>
    <row r="24" spans="1:12" ht="13.5" customHeight="1">
      <c r="A24" s="74" t="s">
        <v>1</v>
      </c>
      <c r="B24" s="75"/>
      <c r="C24" s="75"/>
      <c r="D24" s="75"/>
      <c r="E24" s="75"/>
      <c r="F24" s="75"/>
      <c r="G24" s="1"/>
      <c r="H24" s="1"/>
      <c r="I24" s="34"/>
      <c r="J24" s="42"/>
      <c r="K24" s="22"/>
      <c r="L24" s="8"/>
    </row>
    <row r="25" spans="1:12" ht="13.5" customHeight="1">
      <c r="A25" s="74" t="s">
        <v>28</v>
      </c>
      <c r="B25" s="75"/>
      <c r="C25" s="75"/>
      <c r="D25" s="75"/>
      <c r="E25" s="75"/>
      <c r="F25" s="3"/>
      <c r="G25" s="12" t="s">
        <v>5</v>
      </c>
      <c r="H25" s="12">
        <v>4078.6</v>
      </c>
      <c r="I25" s="53">
        <v>12905.8</v>
      </c>
      <c r="J25" s="43">
        <v>17700</v>
      </c>
      <c r="K25" s="22">
        <f aca="true" t="shared" si="2" ref="K25:K34">J25-I25</f>
        <v>4794.200000000001</v>
      </c>
      <c r="L25" s="8">
        <f aca="true" t="shared" si="3" ref="L25:L34">J25/I25%</f>
        <v>137.14763904601034</v>
      </c>
    </row>
    <row r="26" spans="1:12" ht="13.5" customHeight="1">
      <c r="A26" s="74" t="s">
        <v>51</v>
      </c>
      <c r="B26" s="75"/>
      <c r="C26" s="75"/>
      <c r="D26" s="75"/>
      <c r="E26" s="75"/>
      <c r="F26" s="3"/>
      <c r="G26" s="12" t="s">
        <v>5</v>
      </c>
      <c r="H26" s="12">
        <v>2433.8</v>
      </c>
      <c r="I26" s="53">
        <v>10862.6</v>
      </c>
      <c r="J26" s="43">
        <v>11544</v>
      </c>
      <c r="K26" s="22">
        <f t="shared" si="2"/>
        <v>681.3999999999996</v>
      </c>
      <c r="L26" s="8">
        <f t="shared" si="3"/>
        <v>106.27289967411116</v>
      </c>
    </row>
    <row r="27" spans="1:12" ht="12.75" customHeight="1">
      <c r="A27" s="74" t="s">
        <v>73</v>
      </c>
      <c r="B27" s="75"/>
      <c r="C27" s="75"/>
      <c r="D27" s="75"/>
      <c r="E27" s="75"/>
      <c r="F27" s="3"/>
      <c r="G27" s="12" t="s">
        <v>5</v>
      </c>
      <c r="H27" s="12"/>
      <c r="I27" s="53">
        <v>18137.3</v>
      </c>
      <c r="J27" s="43">
        <v>25247.77</v>
      </c>
      <c r="K27" s="22">
        <f t="shared" si="2"/>
        <v>7110.470000000001</v>
      </c>
      <c r="L27" s="8">
        <f t="shared" si="3"/>
        <v>139.2035749532731</v>
      </c>
    </row>
    <row r="28" spans="1:12" ht="12" customHeight="1">
      <c r="A28" s="74" t="s">
        <v>52</v>
      </c>
      <c r="B28" s="75"/>
      <c r="C28" s="75"/>
      <c r="D28" s="75"/>
      <c r="E28" s="75"/>
      <c r="F28" s="75"/>
      <c r="G28" s="1" t="s">
        <v>5</v>
      </c>
      <c r="H28" s="1">
        <v>6703.8</v>
      </c>
      <c r="I28" s="34">
        <v>14901.8</v>
      </c>
      <c r="J28" s="42">
        <v>16609</v>
      </c>
      <c r="K28" s="22">
        <f t="shared" si="2"/>
        <v>1707.2000000000007</v>
      </c>
      <c r="L28" s="8">
        <f t="shared" si="3"/>
        <v>111.45633413413145</v>
      </c>
    </row>
    <row r="29" spans="1:12" ht="12.75" customHeight="1">
      <c r="A29" s="74" t="s">
        <v>53</v>
      </c>
      <c r="B29" s="75"/>
      <c r="C29" s="75"/>
      <c r="D29" s="75"/>
      <c r="E29" s="75"/>
      <c r="F29" s="7"/>
      <c r="G29" s="12" t="s">
        <v>5</v>
      </c>
      <c r="H29" s="12">
        <v>4332</v>
      </c>
      <c r="I29" s="53">
        <v>12281</v>
      </c>
      <c r="J29" s="43">
        <v>14802</v>
      </c>
      <c r="K29" s="22">
        <f t="shared" si="2"/>
        <v>2521</v>
      </c>
      <c r="L29" s="8">
        <f t="shared" si="3"/>
        <v>120.52764432863773</v>
      </c>
    </row>
    <row r="30" spans="1:12" ht="15" customHeight="1">
      <c r="A30" s="74" t="s">
        <v>54</v>
      </c>
      <c r="B30" s="75"/>
      <c r="C30" s="75"/>
      <c r="D30" s="75"/>
      <c r="E30" s="75"/>
      <c r="F30" s="7"/>
      <c r="G30" s="12" t="s">
        <v>5</v>
      </c>
      <c r="H30" s="12">
        <v>2687.5</v>
      </c>
      <c r="I30" s="53">
        <v>8244.2</v>
      </c>
      <c r="J30" s="43">
        <v>10277.3</v>
      </c>
      <c r="K30" s="22">
        <f t="shared" si="2"/>
        <v>2033.0999999999985</v>
      </c>
      <c r="L30" s="8">
        <f t="shared" si="3"/>
        <v>124.66097377550275</v>
      </c>
    </row>
    <row r="31" spans="1:12" ht="12.75" customHeight="1">
      <c r="A31" s="74" t="s">
        <v>55</v>
      </c>
      <c r="B31" s="75"/>
      <c r="C31" s="75"/>
      <c r="D31" s="75"/>
      <c r="E31" s="75"/>
      <c r="F31" s="75"/>
      <c r="G31" s="12" t="s">
        <v>5</v>
      </c>
      <c r="H31" s="12">
        <v>3634.3</v>
      </c>
      <c r="I31" s="53">
        <v>12194.8</v>
      </c>
      <c r="J31" s="43">
        <v>16282.3</v>
      </c>
      <c r="K31" s="22">
        <f t="shared" si="2"/>
        <v>4087.5</v>
      </c>
      <c r="L31" s="8">
        <f t="shared" si="3"/>
        <v>133.51838488536097</v>
      </c>
    </row>
    <row r="32" spans="1:12" ht="13.5" customHeight="1">
      <c r="A32" s="74" t="s">
        <v>56</v>
      </c>
      <c r="B32" s="75"/>
      <c r="C32" s="75"/>
      <c r="D32" s="75"/>
      <c r="E32" s="75"/>
      <c r="F32" s="75"/>
      <c r="G32" s="12" t="s">
        <v>5</v>
      </c>
      <c r="H32" s="12">
        <v>2565</v>
      </c>
      <c r="I32" s="53">
        <v>7405.1</v>
      </c>
      <c r="J32" s="43">
        <v>11429.5</v>
      </c>
      <c r="K32" s="22">
        <f t="shared" si="2"/>
        <v>4024.3999999999996</v>
      </c>
      <c r="L32" s="8">
        <f t="shared" si="3"/>
        <v>154.34632888144657</v>
      </c>
    </row>
    <row r="33" spans="1:12" ht="14.25" customHeight="1">
      <c r="A33" s="74" t="s">
        <v>57</v>
      </c>
      <c r="B33" s="75"/>
      <c r="C33" s="75"/>
      <c r="D33" s="75"/>
      <c r="E33" s="75"/>
      <c r="F33" s="75"/>
      <c r="G33" s="12" t="s">
        <v>5</v>
      </c>
      <c r="H33" s="12">
        <v>3093.3</v>
      </c>
      <c r="I33" s="53">
        <v>8927.6</v>
      </c>
      <c r="J33" s="43">
        <v>12550.2</v>
      </c>
      <c r="K33" s="22">
        <f t="shared" si="2"/>
        <v>3622.6000000000004</v>
      </c>
      <c r="L33" s="8">
        <f t="shared" si="3"/>
        <v>140.57753483579012</v>
      </c>
    </row>
    <row r="34" spans="1:12" ht="12.75" customHeight="1">
      <c r="A34" s="74" t="s">
        <v>71</v>
      </c>
      <c r="B34" s="75"/>
      <c r="C34" s="75"/>
      <c r="D34" s="75"/>
      <c r="E34" s="75"/>
      <c r="F34" s="87"/>
      <c r="G34" s="12" t="s">
        <v>5</v>
      </c>
      <c r="H34" s="1"/>
      <c r="I34" s="34">
        <v>7513.6</v>
      </c>
      <c r="J34" s="42">
        <v>9600</v>
      </c>
      <c r="K34" s="22">
        <f t="shared" si="2"/>
        <v>2086.3999999999996</v>
      </c>
      <c r="L34" s="8">
        <f t="shared" si="3"/>
        <v>127.76831345826234</v>
      </c>
    </row>
    <row r="35" spans="1:12" ht="12" customHeight="1">
      <c r="A35" s="74"/>
      <c r="B35" s="75"/>
      <c r="C35" s="75"/>
      <c r="D35" s="75"/>
      <c r="E35" s="75"/>
      <c r="F35" s="75"/>
      <c r="G35" s="1"/>
      <c r="H35" s="1"/>
      <c r="I35" s="34"/>
      <c r="J35" s="35"/>
      <c r="K35" s="1"/>
      <c r="L35" s="8"/>
    </row>
    <row r="36" spans="1:12" ht="14.25" customHeight="1">
      <c r="A36" s="85" t="s">
        <v>6</v>
      </c>
      <c r="B36" s="86"/>
      <c r="C36" s="86"/>
      <c r="D36" s="86"/>
      <c r="E36" s="86"/>
      <c r="F36" s="86"/>
      <c r="G36" s="1"/>
      <c r="H36" s="1"/>
      <c r="I36" s="24"/>
      <c r="J36" s="35"/>
      <c r="K36" s="1"/>
      <c r="L36" s="8"/>
    </row>
    <row r="37" spans="1:12" ht="14.25" customHeight="1">
      <c r="A37" s="79" t="s">
        <v>7</v>
      </c>
      <c r="B37" s="80"/>
      <c r="C37" s="80"/>
      <c r="D37" s="80"/>
      <c r="E37" s="80"/>
      <c r="F37" s="80"/>
      <c r="G37" s="12" t="s">
        <v>0</v>
      </c>
      <c r="H37" s="12">
        <v>20</v>
      </c>
      <c r="I37" s="51">
        <v>16</v>
      </c>
      <c r="J37" s="39">
        <v>25</v>
      </c>
      <c r="K37" s="1">
        <f>J37-I37</f>
        <v>9</v>
      </c>
      <c r="L37" s="8">
        <f>J37/I37%</f>
        <v>156.25</v>
      </c>
    </row>
    <row r="38" spans="1:12" ht="13.5" customHeight="1">
      <c r="A38" s="74" t="s">
        <v>8</v>
      </c>
      <c r="B38" s="75"/>
      <c r="C38" s="75"/>
      <c r="D38" s="75"/>
      <c r="E38" s="75"/>
      <c r="F38" s="75"/>
      <c r="G38" s="1" t="s">
        <v>0</v>
      </c>
      <c r="H38" s="8">
        <v>3.5</v>
      </c>
      <c r="I38" s="23">
        <v>2.7</v>
      </c>
      <c r="J38" s="54">
        <v>4.2</v>
      </c>
      <c r="K38" s="1">
        <f>J38-I38</f>
        <v>1.5</v>
      </c>
      <c r="L38" s="8">
        <f>J38/I38%</f>
        <v>155.55555555555554</v>
      </c>
    </row>
    <row r="39" spans="1:12" ht="15" customHeight="1">
      <c r="A39" s="79" t="s">
        <v>9</v>
      </c>
      <c r="B39" s="80"/>
      <c r="C39" s="80"/>
      <c r="D39" s="80"/>
      <c r="E39" s="80"/>
      <c r="F39" s="80"/>
      <c r="G39" s="1" t="s">
        <v>0</v>
      </c>
      <c r="H39" s="1">
        <v>22</v>
      </c>
      <c r="I39" s="24">
        <v>18</v>
      </c>
      <c r="J39" s="35">
        <v>19</v>
      </c>
      <c r="K39" s="1">
        <f>J39-I39</f>
        <v>1</v>
      </c>
      <c r="L39" s="8">
        <f>J39/I39%</f>
        <v>105.55555555555556</v>
      </c>
    </row>
    <row r="40" spans="1:12" ht="12.75" customHeight="1">
      <c r="A40" s="74" t="s">
        <v>8</v>
      </c>
      <c r="B40" s="75"/>
      <c r="C40" s="75"/>
      <c r="D40" s="75"/>
      <c r="E40" s="75"/>
      <c r="F40" s="75"/>
      <c r="G40" s="1" t="s">
        <v>0</v>
      </c>
      <c r="H40" s="8">
        <v>3.9</v>
      </c>
      <c r="I40" s="23">
        <v>3.1</v>
      </c>
      <c r="J40" s="54">
        <v>3.2</v>
      </c>
      <c r="K40" s="1">
        <f>J40-I40</f>
        <v>0.10000000000000009</v>
      </c>
      <c r="L40" s="8">
        <f>J40/I40%</f>
        <v>103.22580645161291</v>
      </c>
    </row>
    <row r="41" spans="1:12" ht="12" customHeight="1">
      <c r="A41" s="79" t="s">
        <v>10</v>
      </c>
      <c r="B41" s="80"/>
      <c r="C41" s="80"/>
      <c r="D41" s="80"/>
      <c r="E41" s="80"/>
      <c r="F41" s="80"/>
      <c r="G41" s="1"/>
      <c r="H41" s="1"/>
      <c r="I41" s="24"/>
      <c r="J41" s="35"/>
      <c r="K41" s="1"/>
      <c r="L41" s="8"/>
    </row>
    <row r="42" spans="1:12" ht="14.25" customHeight="1">
      <c r="A42" s="74" t="s">
        <v>11</v>
      </c>
      <c r="B42" s="75"/>
      <c r="C42" s="75"/>
      <c r="D42" s="75"/>
      <c r="E42" s="75"/>
      <c r="F42" s="75"/>
      <c r="G42" s="1" t="s">
        <v>0</v>
      </c>
      <c r="H42" s="1">
        <v>-2</v>
      </c>
      <c r="I42" s="24">
        <f>I37-I39</f>
        <v>-2</v>
      </c>
      <c r="J42" s="35">
        <f>J37-J39</f>
        <v>6</v>
      </c>
      <c r="K42" s="1">
        <f>J42-I42</f>
        <v>8</v>
      </c>
      <c r="L42" s="8">
        <f>J42/I42%</f>
        <v>-300</v>
      </c>
    </row>
    <row r="43" spans="1:12" ht="13.5" customHeight="1">
      <c r="A43" s="90" t="s">
        <v>59</v>
      </c>
      <c r="B43" s="91"/>
      <c r="C43" s="91"/>
      <c r="D43" s="91"/>
      <c r="E43" s="91"/>
      <c r="F43" s="3"/>
      <c r="G43" s="12" t="s">
        <v>0</v>
      </c>
      <c r="H43" s="12"/>
      <c r="I43" s="55">
        <f>I38-I40</f>
        <v>-0.3999999999999999</v>
      </c>
      <c r="J43" s="56">
        <f>J38-J40</f>
        <v>1</v>
      </c>
      <c r="K43" s="1">
        <v>0</v>
      </c>
      <c r="L43" s="8">
        <v>-300</v>
      </c>
    </row>
    <row r="44" spans="1:12" ht="12.75">
      <c r="A44" s="89" t="s">
        <v>12</v>
      </c>
      <c r="B44" s="89"/>
      <c r="C44" s="89"/>
      <c r="D44" s="89"/>
      <c r="E44" s="89"/>
      <c r="F44" s="89"/>
      <c r="G44" s="13"/>
      <c r="H44" s="13"/>
      <c r="I44" s="24"/>
      <c r="J44" s="35"/>
      <c r="K44" s="13"/>
      <c r="L44" s="13"/>
    </row>
    <row r="45" spans="1:12" ht="12.75">
      <c r="A45" s="73" t="s">
        <v>13</v>
      </c>
      <c r="B45" s="73"/>
      <c r="C45" s="73"/>
      <c r="D45" s="73"/>
      <c r="E45" s="73"/>
      <c r="F45" s="73"/>
      <c r="G45" s="13" t="s">
        <v>0</v>
      </c>
      <c r="H45" s="14">
        <v>483</v>
      </c>
      <c r="I45" s="35">
        <v>267</v>
      </c>
      <c r="J45" s="35">
        <v>143</v>
      </c>
      <c r="K45" s="15">
        <f>J45-I45</f>
        <v>-124</v>
      </c>
      <c r="L45" s="15">
        <f>J45/I45%</f>
        <v>53.55805243445693</v>
      </c>
    </row>
    <row r="46" spans="1:12" ht="12.75">
      <c r="A46" s="73" t="s">
        <v>14</v>
      </c>
      <c r="B46" s="73"/>
      <c r="C46" s="73"/>
      <c r="D46" s="73"/>
      <c r="E46" s="73"/>
      <c r="F46" s="73"/>
      <c r="G46" s="13" t="s">
        <v>3</v>
      </c>
      <c r="H46" s="14">
        <v>12</v>
      </c>
      <c r="I46" s="35">
        <v>24</v>
      </c>
      <c r="J46" s="35">
        <v>6</v>
      </c>
      <c r="K46" s="15">
        <f aca="true" t="shared" si="4" ref="K46:K57">J46-I46</f>
        <v>-18</v>
      </c>
      <c r="L46" s="15">
        <f aca="true" t="shared" si="5" ref="L46:L57">J46/I46%</f>
        <v>25</v>
      </c>
    </row>
    <row r="47" spans="1:12" ht="12.75">
      <c r="A47" s="65" t="s">
        <v>15</v>
      </c>
      <c r="B47" s="65"/>
      <c r="C47" s="65"/>
      <c r="D47" s="65"/>
      <c r="E47" s="65"/>
      <c r="F47" s="65"/>
      <c r="G47" s="13" t="s">
        <v>3</v>
      </c>
      <c r="H47" s="14">
        <v>4</v>
      </c>
      <c r="I47" s="35">
        <v>3</v>
      </c>
      <c r="J47" s="35">
        <v>6</v>
      </c>
      <c r="K47" s="15">
        <f t="shared" si="4"/>
        <v>3</v>
      </c>
      <c r="L47" s="15">
        <f t="shared" si="5"/>
        <v>200</v>
      </c>
    </row>
    <row r="48" spans="1:12" ht="12.75">
      <c r="A48" s="73" t="s">
        <v>16</v>
      </c>
      <c r="B48" s="73"/>
      <c r="C48" s="73"/>
      <c r="D48" s="73"/>
      <c r="E48" s="73"/>
      <c r="F48" s="73"/>
      <c r="G48" s="13" t="s">
        <v>3</v>
      </c>
      <c r="H48" s="14">
        <v>8</v>
      </c>
      <c r="I48" s="35">
        <v>24</v>
      </c>
      <c r="J48" s="35">
        <v>6</v>
      </c>
      <c r="K48" s="15">
        <f t="shared" si="4"/>
        <v>-18</v>
      </c>
      <c r="L48" s="15">
        <f t="shared" si="5"/>
        <v>25</v>
      </c>
    </row>
    <row r="49" spans="1:12" ht="12.75">
      <c r="A49" s="73" t="s">
        <v>17</v>
      </c>
      <c r="B49" s="73"/>
      <c r="C49" s="73"/>
      <c r="D49" s="73"/>
      <c r="E49" s="73"/>
      <c r="F49" s="73"/>
      <c r="G49" s="13" t="s">
        <v>3</v>
      </c>
      <c r="H49" s="14">
        <v>11</v>
      </c>
      <c r="I49" s="35">
        <v>8</v>
      </c>
      <c r="J49" s="35">
        <v>14</v>
      </c>
      <c r="K49" s="15">
        <f t="shared" si="4"/>
        <v>6</v>
      </c>
      <c r="L49" s="15">
        <f t="shared" si="5"/>
        <v>175</v>
      </c>
    </row>
    <row r="50" spans="1:12" ht="12.75">
      <c r="A50" s="73" t="s">
        <v>21</v>
      </c>
      <c r="B50" s="73"/>
      <c r="C50" s="73"/>
      <c r="D50" s="73"/>
      <c r="E50" s="73"/>
      <c r="F50" s="73"/>
      <c r="G50" s="13"/>
      <c r="H50" s="14"/>
      <c r="I50" s="35"/>
      <c r="J50" s="35"/>
      <c r="K50" s="15"/>
      <c r="L50" s="15"/>
    </row>
    <row r="51" spans="1:12" ht="12.75">
      <c r="A51" s="65" t="s">
        <v>18</v>
      </c>
      <c r="B51" s="65"/>
      <c r="C51" s="65"/>
      <c r="D51" s="65"/>
      <c r="E51" s="65"/>
      <c r="F51" s="65"/>
      <c r="G51" s="13"/>
      <c r="H51" s="14">
        <v>14</v>
      </c>
      <c r="I51" s="35">
        <v>10</v>
      </c>
      <c r="J51" s="35">
        <v>7</v>
      </c>
      <c r="K51" s="15">
        <f t="shared" si="4"/>
        <v>-3</v>
      </c>
      <c r="L51" s="15">
        <f t="shared" si="5"/>
        <v>70</v>
      </c>
    </row>
    <row r="52" spans="1:12" ht="12.75">
      <c r="A52" s="65" t="s">
        <v>19</v>
      </c>
      <c r="B52" s="65"/>
      <c r="C52" s="65"/>
      <c r="D52" s="65"/>
      <c r="E52" s="65"/>
      <c r="F52" s="65"/>
      <c r="G52" s="13" t="s">
        <v>26</v>
      </c>
      <c r="H52" s="14">
        <v>42.639</v>
      </c>
      <c r="I52" s="57">
        <v>44.8</v>
      </c>
      <c r="J52" s="58">
        <v>49.6</v>
      </c>
      <c r="K52" s="15">
        <f t="shared" si="4"/>
        <v>4.800000000000004</v>
      </c>
      <c r="L52" s="15">
        <f t="shared" si="5"/>
        <v>110.71428571428572</v>
      </c>
    </row>
    <row r="53" spans="1:12" ht="12.75">
      <c r="A53" s="66" t="s">
        <v>20</v>
      </c>
      <c r="B53" s="66"/>
      <c r="C53" s="66"/>
      <c r="D53" s="66"/>
      <c r="E53" s="66"/>
      <c r="F53" s="66"/>
      <c r="G53" s="13"/>
      <c r="H53" s="14"/>
      <c r="I53" s="35"/>
      <c r="J53" s="35"/>
      <c r="K53" s="15"/>
      <c r="L53" s="15"/>
    </row>
    <row r="54" spans="1:12" ht="12.75">
      <c r="A54" s="93" t="s">
        <v>22</v>
      </c>
      <c r="B54" s="93"/>
      <c r="C54" s="93"/>
      <c r="D54" s="93"/>
      <c r="E54" s="93"/>
      <c r="F54" s="93"/>
      <c r="G54" s="13" t="s">
        <v>0</v>
      </c>
      <c r="H54" s="14">
        <v>82</v>
      </c>
      <c r="I54" s="35">
        <v>108</v>
      </c>
      <c r="J54" s="35">
        <v>80</v>
      </c>
      <c r="K54" s="15">
        <f t="shared" si="4"/>
        <v>-28</v>
      </c>
      <c r="L54" s="15">
        <f t="shared" si="5"/>
        <v>74.07407407407408</v>
      </c>
    </row>
    <row r="55" spans="1:12" ht="12.75">
      <c r="A55" s="93" t="s">
        <v>23</v>
      </c>
      <c r="B55" s="93"/>
      <c r="C55" s="93"/>
      <c r="D55" s="93"/>
      <c r="E55" s="93"/>
      <c r="F55" s="93"/>
      <c r="G55" s="13" t="s">
        <v>27</v>
      </c>
      <c r="H55" s="14">
        <v>64</v>
      </c>
      <c r="I55" s="35">
        <v>87</v>
      </c>
      <c r="J55" s="35">
        <v>75</v>
      </c>
      <c r="K55" s="15">
        <f t="shared" si="4"/>
        <v>-12</v>
      </c>
      <c r="L55" s="15">
        <f t="shared" si="5"/>
        <v>86.20689655172414</v>
      </c>
    </row>
    <row r="56" spans="1:12" ht="12.75">
      <c r="A56" s="93" t="s">
        <v>24</v>
      </c>
      <c r="B56" s="93"/>
      <c r="C56" s="93"/>
      <c r="D56" s="93"/>
      <c r="E56" s="93"/>
      <c r="F56" s="93"/>
      <c r="G56" s="17"/>
      <c r="H56" s="14">
        <v>91.7</v>
      </c>
      <c r="I56" s="35">
        <v>274.2</v>
      </c>
      <c r="J56" s="35">
        <v>239</v>
      </c>
      <c r="K56" s="15">
        <f t="shared" si="4"/>
        <v>-35.19999999999999</v>
      </c>
      <c r="L56" s="15">
        <f t="shared" si="5"/>
        <v>87.16265499635303</v>
      </c>
    </row>
    <row r="57" spans="1:12" ht="12.75">
      <c r="A57" s="93" t="s">
        <v>25</v>
      </c>
      <c r="B57" s="93"/>
      <c r="C57" s="93"/>
      <c r="D57" s="93"/>
      <c r="E57" s="93"/>
      <c r="F57" s="93"/>
      <c r="G57" s="13"/>
      <c r="H57" s="14">
        <v>60.6</v>
      </c>
      <c r="I57" s="35">
        <v>30.1</v>
      </c>
      <c r="J57" s="54">
        <v>37.05</v>
      </c>
      <c r="K57" s="15">
        <f t="shared" si="4"/>
        <v>6.949999999999996</v>
      </c>
      <c r="L57" s="15">
        <f t="shared" si="5"/>
        <v>123.08970099667773</v>
      </c>
    </row>
    <row r="58" spans="1:12" ht="12.75" customHeight="1">
      <c r="A58" s="3"/>
      <c r="B58" s="3"/>
      <c r="C58" s="3"/>
      <c r="D58" s="3"/>
      <c r="E58" s="3"/>
      <c r="F58" s="3"/>
      <c r="G58" s="5"/>
      <c r="H58" s="11"/>
      <c r="I58" s="32"/>
      <c r="J58" s="32"/>
      <c r="K58" s="10"/>
      <c r="L58" s="10"/>
    </row>
    <row r="59" spans="1:12" ht="12.75" customHeight="1">
      <c r="A59" s="3"/>
      <c r="B59" s="3"/>
      <c r="C59" s="3"/>
      <c r="D59" s="3"/>
      <c r="E59" s="3"/>
      <c r="F59" s="3"/>
      <c r="G59" s="5"/>
      <c r="H59" s="11"/>
      <c r="I59" s="32"/>
      <c r="J59" s="32"/>
      <c r="K59" s="10"/>
      <c r="L59" s="10"/>
    </row>
    <row r="60" spans="1:12" ht="12.75" customHeight="1">
      <c r="A60" s="3"/>
      <c r="B60" s="3"/>
      <c r="C60" s="3"/>
      <c r="D60" s="3"/>
      <c r="E60" s="3"/>
      <c r="F60" s="3"/>
      <c r="G60" s="5"/>
      <c r="H60" s="11"/>
      <c r="I60" s="32"/>
      <c r="J60" s="32"/>
      <c r="K60" s="10"/>
      <c r="L60" s="10"/>
    </row>
    <row r="61" spans="1:12" ht="12.75" customHeight="1">
      <c r="A61" s="67" t="s">
        <v>29</v>
      </c>
      <c r="B61" s="67"/>
      <c r="C61" s="67"/>
      <c r="D61" s="67"/>
      <c r="E61" s="67"/>
      <c r="F61" s="67"/>
      <c r="G61" s="62"/>
      <c r="H61" s="92" t="s">
        <v>67</v>
      </c>
      <c r="I61" s="63" t="s">
        <v>100</v>
      </c>
      <c r="J61" s="63" t="s">
        <v>101</v>
      </c>
      <c r="K61" s="64" t="s">
        <v>61</v>
      </c>
      <c r="L61" s="61" t="s">
        <v>2</v>
      </c>
    </row>
    <row r="62" spans="1:12" ht="27" customHeight="1">
      <c r="A62" s="67"/>
      <c r="B62" s="67"/>
      <c r="C62" s="67"/>
      <c r="D62" s="67"/>
      <c r="E62" s="67"/>
      <c r="F62" s="67"/>
      <c r="G62" s="62"/>
      <c r="H62" s="92"/>
      <c r="I62" s="63"/>
      <c r="J62" s="63"/>
      <c r="K62" s="64"/>
      <c r="L62" s="61"/>
    </row>
    <row r="63" spans="1:12" ht="24.75" customHeight="1">
      <c r="A63" s="95" t="s">
        <v>44</v>
      </c>
      <c r="B63" s="95"/>
      <c r="C63" s="95"/>
      <c r="D63" s="95"/>
      <c r="E63" s="95"/>
      <c r="F63" s="95"/>
      <c r="G63" s="1" t="s">
        <v>30</v>
      </c>
      <c r="H63" s="18">
        <f>H65+H67+H69+H70+H72+H75</f>
        <v>605.6999999999999</v>
      </c>
      <c r="I63" s="44">
        <f>SUM(I65:I77)</f>
        <v>1078.8000000000002</v>
      </c>
      <c r="J63" s="44">
        <f>SUM(J65:J77)</f>
        <v>2255.2000000000003</v>
      </c>
      <c r="K63" s="25">
        <f>J63-I63</f>
        <v>1176.4</v>
      </c>
      <c r="L63" s="20">
        <f>J63/I63%</f>
        <v>209.04708935854651</v>
      </c>
    </row>
    <row r="64" spans="1:12" ht="12.75" customHeight="1">
      <c r="A64" s="92" t="s">
        <v>31</v>
      </c>
      <c r="B64" s="92"/>
      <c r="C64" s="92"/>
      <c r="D64" s="92"/>
      <c r="E64" s="92"/>
      <c r="F64" s="92"/>
      <c r="G64" s="1"/>
      <c r="H64" s="18"/>
      <c r="I64" s="44"/>
      <c r="J64" s="44"/>
      <c r="K64" s="20"/>
      <c r="L64" s="20"/>
    </row>
    <row r="65" spans="1:12" ht="24.75" customHeight="1">
      <c r="A65" s="92" t="s">
        <v>32</v>
      </c>
      <c r="B65" s="92"/>
      <c r="C65" s="92"/>
      <c r="D65" s="92"/>
      <c r="E65" s="92"/>
      <c r="F65" s="92"/>
      <c r="G65" s="1" t="s">
        <v>30</v>
      </c>
      <c r="H65" s="18">
        <v>155.1</v>
      </c>
      <c r="I65" s="44">
        <v>368.7</v>
      </c>
      <c r="J65" s="44">
        <v>709.8</v>
      </c>
      <c r="K65" s="20">
        <f aca="true" t="shared" si="6" ref="K65:K104">J65-I65</f>
        <v>341.09999999999997</v>
      </c>
      <c r="L65" s="20">
        <f aca="true" t="shared" si="7" ref="L65:L104">J65/I65%</f>
        <v>192.51423921887712</v>
      </c>
    </row>
    <row r="66" spans="1:12" ht="24.75" customHeight="1">
      <c r="A66" s="92" t="s">
        <v>94</v>
      </c>
      <c r="B66" s="92"/>
      <c r="C66" s="92"/>
      <c r="D66" s="92"/>
      <c r="E66" s="92"/>
      <c r="F66" s="92"/>
      <c r="G66" s="1" t="s">
        <v>30</v>
      </c>
      <c r="H66" s="18"/>
      <c r="I66" s="44">
        <v>66.4</v>
      </c>
      <c r="J66" s="44">
        <v>52</v>
      </c>
      <c r="K66" s="20">
        <f>J66-I66</f>
        <v>-14.400000000000006</v>
      </c>
      <c r="L66" s="20">
        <f>J66/I66%</f>
        <v>78.3132530120482</v>
      </c>
    </row>
    <row r="67" spans="1:12" ht="24.75" customHeight="1">
      <c r="A67" s="92" t="s">
        <v>33</v>
      </c>
      <c r="B67" s="92"/>
      <c r="C67" s="92"/>
      <c r="D67" s="92"/>
      <c r="E67" s="92"/>
      <c r="F67" s="92"/>
      <c r="G67" s="1" t="s">
        <v>30</v>
      </c>
      <c r="H67" s="18">
        <v>10.5</v>
      </c>
      <c r="I67" s="44">
        <v>117</v>
      </c>
      <c r="J67" s="44">
        <v>247.5</v>
      </c>
      <c r="K67" s="20">
        <f t="shared" si="6"/>
        <v>130.5</v>
      </c>
      <c r="L67" s="20">
        <f t="shared" si="7"/>
        <v>211.53846153846155</v>
      </c>
    </row>
    <row r="68" spans="1:12" ht="25.5" customHeight="1" hidden="1">
      <c r="A68" s="92"/>
      <c r="B68" s="92"/>
      <c r="C68" s="92"/>
      <c r="D68" s="92"/>
      <c r="E68" s="92"/>
      <c r="F68" s="92"/>
      <c r="G68" s="1"/>
      <c r="H68" s="18"/>
      <c r="I68" s="44"/>
      <c r="J68" s="44"/>
      <c r="K68" s="20"/>
      <c r="L68" s="20"/>
    </row>
    <row r="69" spans="1:12" ht="25.5" customHeight="1">
      <c r="A69" s="92" t="s">
        <v>34</v>
      </c>
      <c r="B69" s="92"/>
      <c r="C69" s="92"/>
      <c r="D69" s="92"/>
      <c r="E69" s="92"/>
      <c r="F69" s="92"/>
      <c r="G69" s="1" t="s">
        <v>30</v>
      </c>
      <c r="H69" s="18">
        <v>418.8</v>
      </c>
      <c r="I69" s="44">
        <v>350.5</v>
      </c>
      <c r="J69" s="44">
        <v>644.3</v>
      </c>
      <c r="K69" s="20">
        <f t="shared" si="6"/>
        <v>293.79999999999995</v>
      </c>
      <c r="L69" s="20">
        <f t="shared" si="7"/>
        <v>183.8231098430813</v>
      </c>
    </row>
    <row r="70" spans="1:12" ht="24" customHeight="1">
      <c r="A70" s="92" t="s">
        <v>35</v>
      </c>
      <c r="B70" s="92"/>
      <c r="C70" s="92"/>
      <c r="D70" s="92"/>
      <c r="E70" s="92"/>
      <c r="F70" s="92"/>
      <c r="G70" s="1" t="s">
        <v>30</v>
      </c>
      <c r="H70" s="18">
        <v>0</v>
      </c>
      <c r="I70" s="44">
        <v>8.6</v>
      </c>
      <c r="J70" s="44">
        <v>19.1</v>
      </c>
      <c r="K70" s="20">
        <f t="shared" si="6"/>
        <v>10.500000000000002</v>
      </c>
      <c r="L70" s="20">
        <f t="shared" si="7"/>
        <v>222.093023255814</v>
      </c>
    </row>
    <row r="71" spans="1:12" ht="25.5">
      <c r="A71" s="68" t="s">
        <v>80</v>
      </c>
      <c r="B71" s="69"/>
      <c r="C71" s="69"/>
      <c r="D71" s="69"/>
      <c r="E71" s="69"/>
      <c r="F71" s="33"/>
      <c r="G71" s="1" t="s">
        <v>30</v>
      </c>
      <c r="H71" s="18"/>
      <c r="I71" s="44">
        <v>160.8</v>
      </c>
      <c r="J71" s="44">
        <v>507.3</v>
      </c>
      <c r="K71" s="20">
        <f t="shared" si="6"/>
        <v>346.5</v>
      </c>
      <c r="L71" s="20">
        <f t="shared" si="7"/>
        <v>315.48507462686564</v>
      </c>
    </row>
    <row r="72" spans="1:12" ht="24.75" customHeight="1">
      <c r="A72" s="68" t="s">
        <v>81</v>
      </c>
      <c r="B72" s="69"/>
      <c r="C72" s="69"/>
      <c r="D72" s="69"/>
      <c r="E72" s="69"/>
      <c r="F72" s="70"/>
      <c r="G72" s="1" t="s">
        <v>30</v>
      </c>
      <c r="H72" s="18">
        <v>21.3</v>
      </c>
      <c r="I72" s="44">
        <v>0</v>
      </c>
      <c r="J72" s="44">
        <v>0</v>
      </c>
      <c r="K72" s="20">
        <f t="shared" si="6"/>
        <v>0</v>
      </c>
      <c r="L72" s="20" t="e">
        <f t="shared" si="7"/>
        <v>#DIV/0!</v>
      </c>
    </row>
    <row r="73" spans="1:12" ht="24" customHeight="1">
      <c r="A73" s="68" t="s">
        <v>79</v>
      </c>
      <c r="B73" s="69"/>
      <c r="C73" s="69"/>
      <c r="D73" s="69"/>
      <c r="E73" s="70"/>
      <c r="F73" s="1"/>
      <c r="G73" s="1" t="s">
        <v>30</v>
      </c>
      <c r="H73" s="18"/>
      <c r="I73" s="44">
        <v>0</v>
      </c>
      <c r="J73" s="44">
        <v>0</v>
      </c>
      <c r="K73" s="20">
        <f>J73-I73</f>
        <v>0</v>
      </c>
      <c r="L73" s="20" t="e">
        <f>J73/I73%</f>
        <v>#DIV/0!</v>
      </c>
    </row>
    <row r="74" spans="1:12" ht="24" customHeight="1">
      <c r="A74" s="92" t="s">
        <v>70</v>
      </c>
      <c r="B74" s="92"/>
      <c r="C74" s="92"/>
      <c r="D74" s="92"/>
      <c r="E74" s="92"/>
      <c r="F74" s="92"/>
      <c r="G74" s="1" t="s">
        <v>30</v>
      </c>
      <c r="H74" s="18"/>
      <c r="I74" s="44">
        <v>0</v>
      </c>
      <c r="J74" s="44">
        <v>58.8</v>
      </c>
      <c r="K74" s="20">
        <f t="shared" si="6"/>
        <v>58.8</v>
      </c>
      <c r="L74" s="20" t="e">
        <f t="shared" si="7"/>
        <v>#DIV/0!</v>
      </c>
    </row>
    <row r="75" spans="1:12" ht="24.75" customHeight="1">
      <c r="A75" s="92" t="s">
        <v>69</v>
      </c>
      <c r="B75" s="92"/>
      <c r="C75" s="92"/>
      <c r="D75" s="92"/>
      <c r="E75" s="92"/>
      <c r="F75" s="92"/>
      <c r="G75" s="1" t="s">
        <v>30</v>
      </c>
      <c r="H75" s="18">
        <v>0</v>
      </c>
      <c r="I75" s="44">
        <v>5.9</v>
      </c>
      <c r="J75" s="44">
        <v>15.3</v>
      </c>
      <c r="K75" s="20">
        <f t="shared" si="6"/>
        <v>9.4</v>
      </c>
      <c r="L75" s="20">
        <f t="shared" si="7"/>
        <v>259.3220338983051</v>
      </c>
    </row>
    <row r="76" spans="1:12" ht="24.75" customHeight="1">
      <c r="A76" s="68" t="s">
        <v>102</v>
      </c>
      <c r="B76" s="69"/>
      <c r="C76" s="69"/>
      <c r="D76" s="69"/>
      <c r="E76" s="70"/>
      <c r="F76" s="1"/>
      <c r="G76" s="1" t="s">
        <v>30</v>
      </c>
      <c r="H76" s="18"/>
      <c r="I76" s="44">
        <v>0.9</v>
      </c>
      <c r="J76" s="44">
        <v>0</v>
      </c>
      <c r="K76" s="20">
        <f t="shared" si="6"/>
        <v>-0.9</v>
      </c>
      <c r="L76" s="20">
        <f t="shared" si="7"/>
        <v>0</v>
      </c>
    </row>
    <row r="77" spans="1:12" ht="24.75" customHeight="1">
      <c r="A77" s="68" t="s">
        <v>72</v>
      </c>
      <c r="B77" s="69"/>
      <c r="C77" s="69"/>
      <c r="D77" s="69"/>
      <c r="E77" s="70"/>
      <c r="F77" s="1"/>
      <c r="G77" s="1" t="s">
        <v>30</v>
      </c>
      <c r="H77" s="18"/>
      <c r="I77" s="44">
        <v>0</v>
      </c>
      <c r="J77" s="44">
        <v>1.1</v>
      </c>
      <c r="K77" s="20">
        <f t="shared" si="6"/>
        <v>1.1</v>
      </c>
      <c r="L77" s="20" t="e">
        <f t="shared" si="7"/>
        <v>#DIV/0!</v>
      </c>
    </row>
    <row r="78" spans="1:12" ht="27" customHeight="1">
      <c r="A78" s="88" t="s">
        <v>45</v>
      </c>
      <c r="B78" s="88"/>
      <c r="C78" s="88"/>
      <c r="D78" s="88"/>
      <c r="E78" s="88"/>
      <c r="F78" s="88"/>
      <c r="G78" s="1" t="s">
        <v>30</v>
      </c>
      <c r="H78" s="18">
        <v>16.2</v>
      </c>
      <c r="I78" s="44">
        <v>15.8</v>
      </c>
      <c r="J78" s="44">
        <v>16.2</v>
      </c>
      <c r="K78" s="20">
        <f t="shared" si="6"/>
        <v>0.3999999999999986</v>
      </c>
      <c r="L78" s="20">
        <f t="shared" si="7"/>
        <v>102.53164556962025</v>
      </c>
    </row>
    <row r="79" spans="1:12" ht="25.5" customHeight="1">
      <c r="A79" s="88" t="s">
        <v>66</v>
      </c>
      <c r="B79" s="88"/>
      <c r="C79" s="88"/>
      <c r="D79" s="88"/>
      <c r="E79" s="88"/>
      <c r="F79" s="88"/>
      <c r="G79" s="1" t="s">
        <v>36</v>
      </c>
      <c r="H79" s="18">
        <v>0</v>
      </c>
      <c r="I79" s="44">
        <v>0</v>
      </c>
      <c r="J79" s="44">
        <v>0</v>
      </c>
      <c r="K79" s="20"/>
      <c r="L79" s="20"/>
    </row>
    <row r="80" spans="1:12" ht="24.75" customHeight="1">
      <c r="A80" s="88" t="s">
        <v>64</v>
      </c>
      <c r="B80" s="88"/>
      <c r="C80" s="88"/>
      <c r="D80" s="88"/>
      <c r="E80" s="88"/>
      <c r="F80" s="88"/>
      <c r="G80" s="1" t="s">
        <v>30</v>
      </c>
      <c r="H80" s="18">
        <f>H82+H83</f>
        <v>987.6999999999999</v>
      </c>
      <c r="I80" s="44">
        <f>I82+I83</f>
        <v>8631.5</v>
      </c>
      <c r="J80" s="44">
        <f>J82+J83</f>
        <v>3246.5</v>
      </c>
      <c r="K80" s="20">
        <f t="shared" si="6"/>
        <v>-5385</v>
      </c>
      <c r="L80" s="20">
        <f t="shared" si="7"/>
        <v>37.612234258240164</v>
      </c>
    </row>
    <row r="81" spans="1:12" ht="12.75">
      <c r="A81" s="88" t="s">
        <v>46</v>
      </c>
      <c r="B81" s="88"/>
      <c r="C81" s="88"/>
      <c r="D81" s="88"/>
      <c r="E81" s="88"/>
      <c r="F81" s="88"/>
      <c r="G81" s="1"/>
      <c r="H81" s="18"/>
      <c r="I81" s="44"/>
      <c r="J81" s="44"/>
      <c r="K81" s="20"/>
      <c r="L81" s="20"/>
    </row>
    <row r="82" spans="1:12" ht="25.5" customHeight="1">
      <c r="A82" s="92" t="s">
        <v>103</v>
      </c>
      <c r="B82" s="92"/>
      <c r="C82" s="92"/>
      <c r="D82" s="92"/>
      <c r="E82" s="92"/>
      <c r="F82" s="92"/>
      <c r="G82" s="1" t="s">
        <v>36</v>
      </c>
      <c r="H82" s="18">
        <v>939.8</v>
      </c>
      <c r="I82" s="44">
        <v>149.5</v>
      </c>
      <c r="J82" s="44">
        <v>149.5</v>
      </c>
      <c r="K82" s="20">
        <f t="shared" si="6"/>
        <v>0</v>
      </c>
      <c r="L82" s="20">
        <f t="shared" si="7"/>
        <v>99.99999999999999</v>
      </c>
    </row>
    <row r="83" spans="1:12" ht="25.5" customHeight="1">
      <c r="A83" s="94" t="s">
        <v>60</v>
      </c>
      <c r="B83" s="94"/>
      <c r="C83" s="94"/>
      <c r="D83" s="94"/>
      <c r="E83" s="94"/>
      <c r="F83" s="94"/>
      <c r="G83" s="1" t="s">
        <v>36</v>
      </c>
      <c r="H83" s="18">
        <v>47.9</v>
      </c>
      <c r="I83" s="44">
        <v>8482</v>
      </c>
      <c r="J83" s="44">
        <v>3097</v>
      </c>
      <c r="K83" s="20">
        <f t="shared" si="6"/>
        <v>-5385</v>
      </c>
      <c r="L83" s="20">
        <f t="shared" si="7"/>
        <v>36.512614949304414</v>
      </c>
    </row>
    <row r="84" spans="1:12" ht="24.75" customHeight="1">
      <c r="A84" s="88" t="s">
        <v>47</v>
      </c>
      <c r="B84" s="88"/>
      <c r="C84" s="88"/>
      <c r="D84" s="88"/>
      <c r="E84" s="88"/>
      <c r="F84" s="88"/>
      <c r="G84" s="1" t="s">
        <v>30</v>
      </c>
      <c r="H84" s="18">
        <f>H63+H78+H79+H80</f>
        <v>1609.6</v>
      </c>
      <c r="I84" s="44">
        <f>I63+I78+I80</f>
        <v>9726.1</v>
      </c>
      <c r="J84" s="44">
        <f>J63+J78+J80</f>
        <v>5517.9</v>
      </c>
      <c r="K84" s="20">
        <f t="shared" si="6"/>
        <v>-4208.200000000001</v>
      </c>
      <c r="L84" s="20">
        <f t="shared" si="7"/>
        <v>56.73291452894787</v>
      </c>
    </row>
    <row r="85" spans="1:12" ht="24.75" customHeight="1">
      <c r="A85" s="88" t="s">
        <v>48</v>
      </c>
      <c r="B85" s="88"/>
      <c r="C85" s="88"/>
      <c r="D85" s="88"/>
      <c r="E85" s="88"/>
      <c r="F85" s="88"/>
      <c r="G85" s="1" t="s">
        <v>36</v>
      </c>
      <c r="H85" s="18"/>
      <c r="I85" s="44"/>
      <c r="J85" s="44"/>
      <c r="K85" s="18"/>
      <c r="L85" s="20"/>
    </row>
    <row r="86" spans="1:12" ht="24.75" customHeight="1">
      <c r="A86" s="88" t="s">
        <v>49</v>
      </c>
      <c r="B86" s="88"/>
      <c r="C86" s="88"/>
      <c r="D86" s="88"/>
      <c r="E86" s="88"/>
      <c r="F86" s="88"/>
      <c r="G86" s="1" t="s">
        <v>36</v>
      </c>
      <c r="H86" s="18" t="e">
        <f>H88+H90+H91+H93+H94+H95+H96+#REF!</f>
        <v>#REF!</v>
      </c>
      <c r="I86" s="44">
        <f>I88+I89+I90+I91+I92+I93+I94+I95+I96</f>
        <v>16544.5</v>
      </c>
      <c r="J86" s="44">
        <f>J88+J89+J90+J91+J93+J94+J95+J96</f>
        <v>4552.699999999999</v>
      </c>
      <c r="K86" s="20">
        <f t="shared" si="6"/>
        <v>-11991.800000000001</v>
      </c>
      <c r="L86" s="20">
        <f t="shared" si="7"/>
        <v>27.517906252833264</v>
      </c>
    </row>
    <row r="87" spans="1:12" ht="12.75">
      <c r="A87" s="92" t="s">
        <v>37</v>
      </c>
      <c r="B87" s="92"/>
      <c r="C87" s="92"/>
      <c r="D87" s="92"/>
      <c r="E87" s="92"/>
      <c r="F87" s="92"/>
      <c r="G87" s="1"/>
      <c r="H87" s="18"/>
      <c r="I87" s="44"/>
      <c r="J87" s="44"/>
      <c r="K87" s="20"/>
      <c r="L87" s="20"/>
    </row>
    <row r="88" spans="1:12" ht="12.75">
      <c r="A88" s="92" t="s">
        <v>78</v>
      </c>
      <c r="B88" s="92"/>
      <c r="C88" s="92"/>
      <c r="D88" s="92"/>
      <c r="E88" s="92"/>
      <c r="F88" s="92"/>
      <c r="G88" s="1"/>
      <c r="H88" s="18">
        <v>509.3</v>
      </c>
      <c r="I88" s="44">
        <v>6793.5</v>
      </c>
      <c r="J88" s="44">
        <v>1643</v>
      </c>
      <c r="K88" s="20">
        <f t="shared" si="6"/>
        <v>-5150.5</v>
      </c>
      <c r="L88" s="20">
        <f t="shared" si="7"/>
        <v>24.184882608375652</v>
      </c>
    </row>
    <row r="89" spans="1:12" ht="12.75">
      <c r="A89" s="92" t="s">
        <v>65</v>
      </c>
      <c r="B89" s="92"/>
      <c r="C89" s="92"/>
      <c r="D89" s="92"/>
      <c r="E89" s="92"/>
      <c r="F89" s="92"/>
      <c r="G89" s="1"/>
      <c r="H89" s="18"/>
      <c r="I89" s="44">
        <v>149.3</v>
      </c>
      <c r="J89" s="44">
        <v>37.5</v>
      </c>
      <c r="K89" s="20">
        <f t="shared" si="6"/>
        <v>-111.80000000000001</v>
      </c>
      <c r="L89" s="20">
        <f t="shared" si="7"/>
        <v>25.117213663764232</v>
      </c>
    </row>
    <row r="90" spans="1:12" ht="12.75">
      <c r="A90" s="92" t="s">
        <v>74</v>
      </c>
      <c r="B90" s="92"/>
      <c r="C90" s="92"/>
      <c r="D90" s="92"/>
      <c r="E90" s="92"/>
      <c r="F90" s="92"/>
      <c r="G90" s="1"/>
      <c r="H90" s="18">
        <v>31.7</v>
      </c>
      <c r="I90" s="44">
        <v>177.4</v>
      </c>
      <c r="J90" s="44">
        <v>23.7</v>
      </c>
      <c r="K90" s="20">
        <f t="shared" si="6"/>
        <v>-153.70000000000002</v>
      </c>
      <c r="L90" s="20">
        <f t="shared" si="7"/>
        <v>13.359639233370913</v>
      </c>
    </row>
    <row r="91" spans="1:12" ht="13.5" customHeight="1">
      <c r="A91" s="92" t="s">
        <v>75</v>
      </c>
      <c r="B91" s="92"/>
      <c r="C91" s="92"/>
      <c r="D91" s="92"/>
      <c r="E91" s="92"/>
      <c r="F91" s="92"/>
      <c r="G91" s="1"/>
      <c r="H91" s="18">
        <v>0</v>
      </c>
      <c r="I91" s="44">
        <v>1048.9</v>
      </c>
      <c r="J91" s="44">
        <v>469.6</v>
      </c>
      <c r="K91" s="20">
        <f t="shared" si="6"/>
        <v>-579.3000000000001</v>
      </c>
      <c r="L91" s="20">
        <f t="shared" si="7"/>
        <v>44.77071217465917</v>
      </c>
    </row>
    <row r="92" spans="1:12" ht="13.5" customHeight="1">
      <c r="A92" s="68" t="s">
        <v>104</v>
      </c>
      <c r="B92" s="69"/>
      <c r="C92" s="69"/>
      <c r="D92" s="69"/>
      <c r="E92" s="70"/>
      <c r="F92" s="1"/>
      <c r="G92" s="1"/>
      <c r="H92" s="18"/>
      <c r="I92" s="44">
        <v>45</v>
      </c>
      <c r="J92" s="44">
        <v>0</v>
      </c>
      <c r="K92" s="20">
        <f t="shared" si="6"/>
        <v>-45</v>
      </c>
      <c r="L92" s="20">
        <f t="shared" si="7"/>
        <v>0</v>
      </c>
    </row>
    <row r="93" spans="1:12" ht="12.75">
      <c r="A93" s="92" t="s">
        <v>76</v>
      </c>
      <c r="B93" s="92"/>
      <c r="C93" s="92"/>
      <c r="D93" s="92"/>
      <c r="E93" s="92"/>
      <c r="F93" s="92"/>
      <c r="G93" s="1"/>
      <c r="H93" s="18">
        <v>183.5</v>
      </c>
      <c r="I93" s="44">
        <v>2497.2</v>
      </c>
      <c r="J93" s="44">
        <v>641.6</v>
      </c>
      <c r="K93" s="20">
        <f t="shared" si="6"/>
        <v>-1855.6</v>
      </c>
      <c r="L93" s="20">
        <f t="shared" si="7"/>
        <v>25.692775909018103</v>
      </c>
    </row>
    <row r="94" spans="1:12" ht="12.75">
      <c r="A94" s="92" t="s">
        <v>38</v>
      </c>
      <c r="B94" s="92"/>
      <c r="C94" s="92"/>
      <c r="D94" s="92"/>
      <c r="E94" s="92"/>
      <c r="F94" s="92"/>
      <c r="G94" s="1"/>
      <c r="H94" s="18">
        <v>614.9</v>
      </c>
      <c r="I94" s="44">
        <v>5746.7</v>
      </c>
      <c r="J94" s="44">
        <v>1694</v>
      </c>
      <c r="K94" s="20">
        <f t="shared" si="6"/>
        <v>-4052.7</v>
      </c>
      <c r="L94" s="20">
        <f t="shared" si="7"/>
        <v>29.477787251814085</v>
      </c>
    </row>
    <row r="95" spans="1:12" ht="12.75" customHeight="1">
      <c r="A95" s="68" t="s">
        <v>86</v>
      </c>
      <c r="B95" s="69"/>
      <c r="C95" s="69"/>
      <c r="D95" s="69"/>
      <c r="E95" s="69"/>
      <c r="F95" s="70"/>
      <c r="G95" s="1"/>
      <c r="H95" s="18">
        <v>0</v>
      </c>
      <c r="I95" s="44">
        <v>17.9</v>
      </c>
      <c r="J95" s="44">
        <v>17.9</v>
      </c>
      <c r="K95" s="20">
        <f t="shared" si="6"/>
        <v>0</v>
      </c>
      <c r="L95" s="20">
        <f t="shared" si="7"/>
        <v>100</v>
      </c>
    </row>
    <row r="96" spans="1:24" ht="11.25" customHeight="1">
      <c r="A96" s="68" t="s">
        <v>77</v>
      </c>
      <c r="B96" s="69"/>
      <c r="C96" s="69"/>
      <c r="D96" s="69"/>
      <c r="E96" s="69"/>
      <c r="F96" s="70"/>
      <c r="G96" s="1"/>
      <c r="H96" s="18">
        <v>0</v>
      </c>
      <c r="I96" s="44">
        <v>68.6</v>
      </c>
      <c r="J96" s="44">
        <v>25.4</v>
      </c>
      <c r="K96" s="20">
        <f>J96-I96</f>
        <v>-43.199999999999996</v>
      </c>
      <c r="L96" s="26">
        <f>J96/I96%</f>
        <v>37.02623906705539</v>
      </c>
      <c r="M96" s="81"/>
      <c r="N96" s="82"/>
      <c r="O96" s="82"/>
      <c r="P96" s="82"/>
      <c r="Q96" s="82"/>
      <c r="R96" s="82"/>
      <c r="S96" s="27"/>
      <c r="T96" s="28"/>
      <c r="U96" s="29"/>
      <c r="V96" s="29"/>
      <c r="W96" s="30"/>
      <c r="X96" s="30"/>
    </row>
    <row r="97" spans="1:12" ht="26.25" customHeight="1">
      <c r="A97" s="96" t="s">
        <v>83</v>
      </c>
      <c r="B97" s="97"/>
      <c r="C97" s="97"/>
      <c r="D97" s="97"/>
      <c r="E97" s="97"/>
      <c r="F97" s="98"/>
      <c r="G97" s="18"/>
      <c r="H97" s="18"/>
      <c r="I97" s="44"/>
      <c r="J97" s="44"/>
      <c r="K97" s="18"/>
      <c r="L97" s="20"/>
    </row>
    <row r="98" spans="1:12" ht="12.75" customHeight="1">
      <c r="A98" s="92" t="s">
        <v>39</v>
      </c>
      <c r="B98" s="92"/>
      <c r="C98" s="92"/>
      <c r="D98" s="92"/>
      <c r="E98" s="92"/>
      <c r="F98" s="92"/>
      <c r="G98" s="18" t="s">
        <v>3</v>
      </c>
      <c r="H98" s="18">
        <v>0</v>
      </c>
      <c r="I98" s="44">
        <v>0</v>
      </c>
      <c r="J98" s="44">
        <v>0</v>
      </c>
      <c r="K98" s="18">
        <f t="shared" si="6"/>
        <v>0</v>
      </c>
      <c r="L98" s="20" t="e">
        <f t="shared" si="7"/>
        <v>#DIV/0!</v>
      </c>
    </row>
    <row r="99" spans="1:12" ht="12.75">
      <c r="A99" s="92" t="s">
        <v>40</v>
      </c>
      <c r="B99" s="92"/>
      <c r="C99" s="92"/>
      <c r="D99" s="92"/>
      <c r="E99" s="92"/>
      <c r="F99" s="92"/>
      <c r="G99" s="18" t="s">
        <v>3</v>
      </c>
      <c r="H99" s="18">
        <v>0</v>
      </c>
      <c r="I99" s="44">
        <v>0</v>
      </c>
      <c r="J99" s="44">
        <v>0</v>
      </c>
      <c r="K99" s="18">
        <f t="shared" si="6"/>
        <v>0</v>
      </c>
      <c r="L99" s="20" t="e">
        <f t="shared" si="7"/>
        <v>#DIV/0!</v>
      </c>
    </row>
    <row r="100" spans="1:12" ht="24.75" customHeight="1">
      <c r="A100" s="96" t="s">
        <v>82</v>
      </c>
      <c r="B100" s="97"/>
      <c r="C100" s="97"/>
      <c r="D100" s="97"/>
      <c r="E100" s="97"/>
      <c r="F100" s="98"/>
      <c r="G100" s="18" t="s">
        <v>3</v>
      </c>
      <c r="H100" s="18">
        <v>50</v>
      </c>
      <c r="I100" s="45">
        <v>0</v>
      </c>
      <c r="J100" s="45">
        <v>0</v>
      </c>
      <c r="K100" s="18">
        <f t="shared" si="6"/>
        <v>0</v>
      </c>
      <c r="L100" s="20" t="e">
        <f t="shared" si="7"/>
        <v>#DIV/0!</v>
      </c>
    </row>
    <row r="101" spans="1:12" ht="41.25" customHeight="1">
      <c r="A101" s="88" t="s">
        <v>50</v>
      </c>
      <c r="B101" s="88"/>
      <c r="C101" s="88"/>
      <c r="D101" s="88"/>
      <c r="E101" s="88"/>
      <c r="F101" s="88"/>
      <c r="G101" s="18"/>
      <c r="H101" s="18"/>
      <c r="I101" s="45">
        <v>0</v>
      </c>
      <c r="J101" s="45"/>
      <c r="K101" s="18">
        <f t="shared" si="6"/>
        <v>0</v>
      </c>
      <c r="L101" s="20" t="e">
        <f t="shared" si="7"/>
        <v>#DIV/0!</v>
      </c>
    </row>
    <row r="102" spans="1:12" ht="12.75">
      <c r="A102" s="92" t="s">
        <v>41</v>
      </c>
      <c r="B102" s="92"/>
      <c r="C102" s="92"/>
      <c r="D102" s="92"/>
      <c r="E102" s="92"/>
      <c r="F102" s="92"/>
      <c r="G102" s="18"/>
      <c r="H102" s="18">
        <v>0</v>
      </c>
      <c r="I102" s="45">
        <v>0</v>
      </c>
      <c r="J102" s="45">
        <v>0</v>
      </c>
      <c r="K102" s="18">
        <f t="shared" si="6"/>
        <v>0</v>
      </c>
      <c r="L102" s="20" t="e">
        <f t="shared" si="7"/>
        <v>#DIV/0!</v>
      </c>
    </row>
    <row r="103" spans="1:12" ht="25.5">
      <c r="A103" s="92" t="s">
        <v>42</v>
      </c>
      <c r="B103" s="92"/>
      <c r="C103" s="92"/>
      <c r="D103" s="92"/>
      <c r="E103" s="92"/>
      <c r="F103" s="92"/>
      <c r="G103" s="1" t="s">
        <v>30</v>
      </c>
      <c r="H103" s="18">
        <v>0</v>
      </c>
      <c r="I103" s="45">
        <v>0</v>
      </c>
      <c r="J103" s="45">
        <v>0</v>
      </c>
      <c r="K103" s="18">
        <f t="shared" si="6"/>
        <v>0</v>
      </c>
      <c r="L103" s="20" t="e">
        <f t="shared" si="7"/>
        <v>#DIV/0!</v>
      </c>
    </row>
    <row r="104" spans="1:12" ht="33.75" customHeight="1">
      <c r="A104" s="88" t="s">
        <v>97</v>
      </c>
      <c r="B104" s="88"/>
      <c r="C104" s="88"/>
      <c r="D104" s="88"/>
      <c r="E104" s="88"/>
      <c r="F104" s="88"/>
      <c r="G104" s="1" t="s">
        <v>30</v>
      </c>
      <c r="H104" s="18"/>
      <c r="I104" s="45">
        <v>0</v>
      </c>
      <c r="J104" s="45">
        <v>0</v>
      </c>
      <c r="K104" s="18">
        <f t="shared" si="6"/>
        <v>0</v>
      </c>
      <c r="L104" s="20" t="e">
        <f t="shared" si="7"/>
        <v>#DIV/0!</v>
      </c>
    </row>
    <row r="105" spans="1:12" ht="12.75">
      <c r="A105" s="92" t="s">
        <v>43</v>
      </c>
      <c r="B105" s="92"/>
      <c r="C105" s="92"/>
      <c r="D105" s="92"/>
      <c r="E105" s="92"/>
      <c r="F105" s="92"/>
      <c r="G105" s="18"/>
      <c r="H105" s="18"/>
      <c r="I105" s="46"/>
      <c r="J105" s="46"/>
      <c r="K105" s="18"/>
      <c r="L105" s="20"/>
    </row>
    <row r="106" spans="1:12" ht="12.75" hidden="1">
      <c r="A106" s="88"/>
      <c r="B106" s="88"/>
      <c r="C106" s="88"/>
      <c r="D106" s="88"/>
      <c r="E106" s="88"/>
      <c r="F106" s="88"/>
      <c r="G106" s="18"/>
      <c r="H106" s="18"/>
      <c r="I106" s="18"/>
      <c r="J106" s="19"/>
      <c r="K106" s="19"/>
      <c r="L106" s="16"/>
    </row>
    <row r="107" spans="1:12" ht="12.75" hidden="1">
      <c r="A107" s="88"/>
      <c r="B107" s="88"/>
      <c r="C107" s="88"/>
      <c r="D107" s="88"/>
      <c r="E107" s="88"/>
      <c r="F107" s="88"/>
      <c r="G107" s="18"/>
      <c r="H107" s="18"/>
      <c r="I107" s="18"/>
      <c r="J107" s="18"/>
      <c r="K107" s="18"/>
      <c r="L107" s="20"/>
    </row>
    <row r="108" spans="1:12" ht="12.75" hidden="1">
      <c r="A108" s="3"/>
      <c r="B108" s="3"/>
      <c r="C108" s="3"/>
      <c r="D108" s="3"/>
      <c r="E108" s="3"/>
      <c r="F108" s="3"/>
      <c r="G108" s="6"/>
      <c r="H108" s="6"/>
      <c r="I108" s="6"/>
      <c r="J108" s="6"/>
      <c r="K108" s="6"/>
      <c r="L108" s="9"/>
    </row>
    <row r="109" spans="1:12" ht="12.75">
      <c r="A109" s="80"/>
      <c r="B109" s="80"/>
      <c r="C109" s="80"/>
      <c r="D109" s="80"/>
      <c r="E109" s="80"/>
      <c r="F109" s="3"/>
      <c r="G109" s="6"/>
      <c r="H109" s="6"/>
      <c r="I109" s="6"/>
      <c r="J109" s="6"/>
      <c r="K109" s="6"/>
      <c r="L109" s="9"/>
    </row>
    <row r="110" spans="1:11" s="21" customFormat="1" ht="35.25" customHeight="1">
      <c r="A110" s="60" t="s">
        <v>95</v>
      </c>
      <c r="B110" s="60"/>
      <c r="C110" s="60"/>
      <c r="D110" s="60"/>
      <c r="E110" s="60"/>
      <c r="F110" s="60"/>
      <c r="G110" s="60"/>
      <c r="K110" s="59" t="s">
        <v>96</v>
      </c>
    </row>
    <row r="111" spans="1:6" ht="12.75">
      <c r="A111" s="99"/>
      <c r="B111" s="99"/>
      <c r="C111" s="99"/>
      <c r="D111" s="99"/>
      <c r="E111" s="99"/>
      <c r="F111" s="99"/>
    </row>
    <row r="112" spans="1:6" ht="12.75">
      <c r="A112" s="99"/>
      <c r="B112" s="99"/>
      <c r="C112" s="99"/>
      <c r="D112" s="99"/>
      <c r="E112" s="99"/>
      <c r="F112" s="99"/>
    </row>
    <row r="113" spans="1:6" ht="12.75">
      <c r="A113" s="99"/>
      <c r="B113" s="99"/>
      <c r="C113" s="99"/>
      <c r="D113" s="99"/>
      <c r="E113" s="99"/>
      <c r="F113" s="99"/>
    </row>
    <row r="114" spans="1:6" ht="12.75">
      <c r="A114" s="99"/>
      <c r="B114" s="99"/>
      <c r="C114" s="99"/>
      <c r="D114" s="99"/>
      <c r="E114" s="99"/>
      <c r="F114" s="99"/>
    </row>
    <row r="115" spans="1:6" ht="12.75">
      <c r="A115" s="99"/>
      <c r="B115" s="99"/>
      <c r="C115" s="99"/>
      <c r="D115" s="99"/>
      <c r="E115" s="99"/>
      <c r="F115" s="99"/>
    </row>
    <row r="116" spans="1:6" ht="12.75">
      <c r="A116" s="99"/>
      <c r="B116" s="99"/>
      <c r="C116" s="99"/>
      <c r="D116" s="99"/>
      <c r="E116" s="99"/>
      <c r="F116" s="99"/>
    </row>
    <row r="117" spans="1:6" ht="12.75">
      <c r="A117" s="99"/>
      <c r="B117" s="99"/>
      <c r="C117" s="99"/>
      <c r="D117" s="99"/>
      <c r="E117" s="99"/>
      <c r="F117" s="99"/>
    </row>
    <row r="118" spans="1:6" ht="12.75">
      <c r="A118" s="99"/>
      <c r="B118" s="99"/>
      <c r="C118" s="99"/>
      <c r="D118" s="99"/>
      <c r="E118" s="99"/>
      <c r="F118" s="99"/>
    </row>
    <row r="119" spans="1:6" ht="12.75">
      <c r="A119" s="99"/>
      <c r="B119" s="99"/>
      <c r="C119" s="99"/>
      <c r="D119" s="99"/>
      <c r="E119" s="99"/>
      <c r="F119" s="99"/>
    </row>
    <row r="120" spans="1:6" ht="12.75">
      <c r="A120" s="99"/>
      <c r="B120" s="99"/>
      <c r="C120" s="99"/>
      <c r="D120" s="99"/>
      <c r="E120" s="99"/>
      <c r="F120" s="99"/>
    </row>
    <row r="121" spans="1:6" ht="12.75">
      <c r="A121" s="99"/>
      <c r="B121" s="99"/>
      <c r="C121" s="99"/>
      <c r="D121" s="99"/>
      <c r="E121" s="99"/>
      <c r="F121" s="99"/>
    </row>
    <row r="122" spans="1:6" ht="12.75">
      <c r="A122" s="99"/>
      <c r="B122" s="99"/>
      <c r="C122" s="99"/>
      <c r="D122" s="99"/>
      <c r="E122" s="99"/>
      <c r="F122" s="99"/>
    </row>
    <row r="123" spans="1:6" ht="12.75">
      <c r="A123" s="99"/>
      <c r="B123" s="99"/>
      <c r="C123" s="99"/>
      <c r="D123" s="99"/>
      <c r="E123" s="99"/>
      <c r="F123" s="99"/>
    </row>
    <row r="124" spans="1:6" ht="12.75">
      <c r="A124" s="99"/>
      <c r="B124" s="99"/>
      <c r="C124" s="99"/>
      <c r="D124" s="99"/>
      <c r="E124" s="99"/>
      <c r="F124" s="99"/>
    </row>
    <row r="125" spans="1:6" ht="12.75">
      <c r="A125" s="99"/>
      <c r="B125" s="99"/>
      <c r="C125" s="99"/>
      <c r="D125" s="99"/>
      <c r="E125" s="99"/>
      <c r="F125" s="99"/>
    </row>
    <row r="126" spans="1:6" ht="12.75">
      <c r="A126" s="99"/>
      <c r="B126" s="99"/>
      <c r="C126" s="99"/>
      <c r="D126" s="99"/>
      <c r="E126" s="99"/>
      <c r="F126" s="99"/>
    </row>
    <row r="127" spans="1:6" ht="12.75">
      <c r="A127" s="99"/>
      <c r="B127" s="99"/>
      <c r="C127" s="99"/>
      <c r="D127" s="99"/>
      <c r="E127" s="99"/>
      <c r="F127" s="99"/>
    </row>
    <row r="128" spans="1:6" ht="12.75">
      <c r="A128" s="99"/>
      <c r="B128" s="99"/>
      <c r="C128" s="99"/>
      <c r="D128" s="99"/>
      <c r="E128" s="99"/>
      <c r="F128" s="99"/>
    </row>
    <row r="129" spans="1:6" ht="12.75">
      <c r="A129" s="99"/>
      <c r="B129" s="99"/>
      <c r="C129" s="99"/>
      <c r="D129" s="99"/>
      <c r="E129" s="99"/>
      <c r="F129" s="99"/>
    </row>
    <row r="130" spans="1:6" ht="12.75">
      <c r="A130" s="99"/>
      <c r="B130" s="99"/>
      <c r="C130" s="99"/>
      <c r="D130" s="99"/>
      <c r="E130" s="99"/>
      <c r="F130" s="99"/>
    </row>
    <row r="131" spans="1:6" ht="12.75">
      <c r="A131" s="99"/>
      <c r="B131" s="99"/>
      <c r="C131" s="99"/>
      <c r="D131" s="99"/>
      <c r="E131" s="99"/>
      <c r="F131" s="99"/>
    </row>
    <row r="132" spans="1:6" ht="12.75">
      <c r="A132" s="99"/>
      <c r="B132" s="99"/>
      <c r="C132" s="99"/>
      <c r="D132" s="99"/>
      <c r="E132" s="99"/>
      <c r="F132" s="99"/>
    </row>
    <row r="133" spans="1:6" ht="12.75">
      <c r="A133" s="99"/>
      <c r="B133" s="99"/>
      <c r="C133" s="99"/>
      <c r="D133" s="99"/>
      <c r="E133" s="99"/>
      <c r="F133" s="99"/>
    </row>
    <row r="134" spans="1:6" ht="12.75">
      <c r="A134" s="99"/>
      <c r="B134" s="99"/>
      <c r="C134" s="99"/>
      <c r="D134" s="99"/>
      <c r="E134" s="99"/>
      <c r="F134" s="99"/>
    </row>
    <row r="135" spans="1:6" ht="12.75">
      <c r="A135" s="99"/>
      <c r="B135" s="99"/>
      <c r="C135" s="99"/>
      <c r="D135" s="99"/>
      <c r="E135" s="99"/>
      <c r="F135" s="99"/>
    </row>
    <row r="136" spans="1:6" ht="12.75">
      <c r="A136" s="99"/>
      <c r="B136" s="99"/>
      <c r="C136" s="99"/>
      <c r="D136" s="99"/>
      <c r="E136" s="99"/>
      <c r="F136" s="99"/>
    </row>
    <row r="137" spans="1:6" ht="12.75">
      <c r="A137" s="99"/>
      <c r="B137" s="99"/>
      <c r="C137" s="99"/>
      <c r="D137" s="99"/>
      <c r="E137" s="99"/>
      <c r="F137" s="99"/>
    </row>
    <row r="138" spans="1:6" ht="12.75">
      <c r="A138" s="99"/>
      <c r="B138" s="99"/>
      <c r="C138" s="99"/>
      <c r="D138" s="99"/>
      <c r="E138" s="99"/>
      <c r="F138" s="99"/>
    </row>
    <row r="139" spans="1:6" ht="12.75">
      <c r="A139" s="99"/>
      <c r="B139" s="99"/>
      <c r="C139" s="99"/>
      <c r="D139" s="99"/>
      <c r="E139" s="99"/>
      <c r="F139" s="99"/>
    </row>
    <row r="140" spans="1:6" ht="12.75">
      <c r="A140" s="99"/>
      <c r="B140" s="99"/>
      <c r="C140" s="99"/>
      <c r="D140" s="99"/>
      <c r="E140" s="99"/>
      <c r="F140" s="99"/>
    </row>
    <row r="141" spans="1:6" ht="12.75">
      <c r="A141" s="99"/>
      <c r="B141" s="99"/>
      <c r="C141" s="99"/>
      <c r="D141" s="99"/>
      <c r="E141" s="99"/>
      <c r="F141" s="99"/>
    </row>
    <row r="142" spans="1:6" ht="12.75">
      <c r="A142" s="99"/>
      <c r="B142" s="99"/>
      <c r="C142" s="99"/>
      <c r="D142" s="99"/>
      <c r="E142" s="99"/>
      <c r="F142" s="99"/>
    </row>
    <row r="143" spans="1:6" ht="12.75">
      <c r="A143" s="99"/>
      <c r="B143" s="99"/>
      <c r="C143" s="99"/>
      <c r="D143" s="99"/>
      <c r="E143" s="99"/>
      <c r="F143" s="99"/>
    </row>
    <row r="144" spans="1:6" ht="12.75">
      <c r="A144" s="99"/>
      <c r="B144" s="99"/>
      <c r="C144" s="99"/>
      <c r="D144" s="99"/>
      <c r="E144" s="99"/>
      <c r="F144" s="99"/>
    </row>
    <row r="145" spans="1:6" ht="12.75">
      <c r="A145" s="99"/>
      <c r="B145" s="99"/>
      <c r="C145" s="99"/>
      <c r="D145" s="99"/>
      <c r="E145" s="99"/>
      <c r="F145" s="99"/>
    </row>
    <row r="146" spans="1:6" ht="12.75">
      <c r="A146" s="99"/>
      <c r="B146" s="99"/>
      <c r="C146" s="99"/>
      <c r="D146" s="99"/>
      <c r="E146" s="99"/>
      <c r="F146" s="99"/>
    </row>
    <row r="147" spans="1:6" ht="12.75">
      <c r="A147" s="99"/>
      <c r="B147" s="99"/>
      <c r="C147" s="99"/>
      <c r="D147" s="99"/>
      <c r="E147" s="99"/>
      <c r="F147" s="99"/>
    </row>
    <row r="148" spans="1:6" ht="12.75">
      <c r="A148" s="99"/>
      <c r="B148" s="99"/>
      <c r="C148" s="99"/>
      <c r="D148" s="99"/>
      <c r="E148" s="99"/>
      <c r="F148" s="99"/>
    </row>
    <row r="149" spans="1:6" ht="12.75">
      <c r="A149" s="99"/>
      <c r="B149" s="99"/>
      <c r="C149" s="99"/>
      <c r="D149" s="99"/>
      <c r="E149" s="99"/>
      <c r="F149" s="99"/>
    </row>
    <row r="150" spans="1:6" ht="12.75">
      <c r="A150" s="99"/>
      <c r="B150" s="99"/>
      <c r="C150" s="99"/>
      <c r="D150" s="99"/>
      <c r="E150" s="99"/>
      <c r="F150" s="99"/>
    </row>
    <row r="151" spans="1:6" ht="12.75">
      <c r="A151" s="99"/>
      <c r="B151" s="99"/>
      <c r="C151" s="99"/>
      <c r="D151" s="99"/>
      <c r="E151" s="99"/>
      <c r="F151" s="99"/>
    </row>
    <row r="152" spans="1:6" ht="12.75">
      <c r="A152" s="99"/>
      <c r="B152" s="99"/>
      <c r="C152" s="99"/>
      <c r="D152" s="99"/>
      <c r="E152" s="99"/>
      <c r="F152" s="99"/>
    </row>
    <row r="153" spans="1:6" ht="12.75">
      <c r="A153" s="99"/>
      <c r="B153" s="99"/>
      <c r="C153" s="99"/>
      <c r="D153" s="99"/>
      <c r="E153" s="99"/>
      <c r="F153" s="99"/>
    </row>
    <row r="154" spans="1:6" ht="12.75">
      <c r="A154" s="99"/>
      <c r="B154" s="99"/>
      <c r="C154" s="99"/>
      <c r="D154" s="99"/>
      <c r="E154" s="99"/>
      <c r="F154" s="99"/>
    </row>
    <row r="155" spans="1:6" ht="12.75">
      <c r="A155" s="99"/>
      <c r="B155" s="99"/>
      <c r="C155" s="99"/>
      <c r="D155" s="99"/>
      <c r="E155" s="99"/>
      <c r="F155" s="99"/>
    </row>
    <row r="156" spans="1:6" ht="12.75">
      <c r="A156" s="99"/>
      <c r="B156" s="99"/>
      <c r="C156" s="99"/>
      <c r="D156" s="99"/>
      <c r="E156" s="99"/>
      <c r="F156" s="99"/>
    </row>
    <row r="157" spans="1:6" ht="12.75">
      <c r="A157" s="99"/>
      <c r="B157" s="99"/>
      <c r="C157" s="99"/>
      <c r="D157" s="99"/>
      <c r="E157" s="99"/>
      <c r="F157" s="99"/>
    </row>
    <row r="158" spans="1:6" ht="12.75">
      <c r="A158" s="99"/>
      <c r="B158" s="99"/>
      <c r="C158" s="99"/>
      <c r="D158" s="99"/>
      <c r="E158" s="99"/>
      <c r="F158" s="99"/>
    </row>
    <row r="159" spans="1:6" ht="12.75">
      <c r="A159" s="99"/>
      <c r="B159" s="99"/>
      <c r="C159" s="99"/>
      <c r="D159" s="99"/>
      <c r="E159" s="99"/>
      <c r="F159" s="99"/>
    </row>
    <row r="160" spans="1:6" ht="12.75">
      <c r="A160" s="99"/>
      <c r="B160" s="99"/>
      <c r="C160" s="99"/>
      <c r="D160" s="99"/>
      <c r="E160" s="99"/>
      <c r="F160" s="99"/>
    </row>
    <row r="161" spans="1:6" ht="12.75">
      <c r="A161" s="99"/>
      <c r="B161" s="99"/>
      <c r="C161" s="99"/>
      <c r="D161" s="99"/>
      <c r="E161" s="99"/>
      <c r="F161" s="99"/>
    </row>
    <row r="162" spans="1:6" ht="12.75">
      <c r="A162" s="99"/>
      <c r="B162" s="99"/>
      <c r="C162" s="99"/>
      <c r="D162" s="99"/>
      <c r="E162" s="99"/>
      <c r="F162" s="99"/>
    </row>
    <row r="163" spans="1:6" ht="12.75">
      <c r="A163" s="99"/>
      <c r="B163" s="99"/>
      <c r="C163" s="99"/>
      <c r="D163" s="99"/>
      <c r="E163" s="99"/>
      <c r="F163" s="99"/>
    </row>
    <row r="164" spans="1:6" ht="12.75">
      <c r="A164" s="99"/>
      <c r="B164" s="99"/>
      <c r="C164" s="99"/>
      <c r="D164" s="99"/>
      <c r="E164" s="99"/>
      <c r="F164" s="99"/>
    </row>
    <row r="165" spans="1:6" ht="12.75">
      <c r="A165" s="99"/>
      <c r="B165" s="99"/>
      <c r="C165" s="99"/>
      <c r="D165" s="99"/>
      <c r="E165" s="99"/>
      <c r="F165" s="99"/>
    </row>
    <row r="166" spans="1:6" ht="12.75">
      <c r="A166" s="99"/>
      <c r="B166" s="99"/>
      <c r="C166" s="99"/>
      <c r="D166" s="99"/>
      <c r="E166" s="99"/>
      <c r="F166" s="99"/>
    </row>
    <row r="167" spans="1:6" ht="12.75">
      <c r="A167" s="99"/>
      <c r="B167" s="99"/>
      <c r="C167" s="99"/>
      <c r="D167" s="99"/>
      <c r="E167" s="99"/>
      <c r="F167" s="99"/>
    </row>
    <row r="168" spans="1:6" ht="12.75">
      <c r="A168" s="99"/>
      <c r="B168" s="99"/>
      <c r="C168" s="99"/>
      <c r="D168" s="99"/>
      <c r="E168" s="99"/>
      <c r="F168" s="99"/>
    </row>
    <row r="169" spans="1:6" ht="12.75">
      <c r="A169" s="99"/>
      <c r="B169" s="99"/>
      <c r="C169" s="99"/>
      <c r="D169" s="99"/>
      <c r="E169" s="99"/>
      <c r="F169" s="99"/>
    </row>
    <row r="170" spans="1:6" ht="12.75">
      <c r="A170" s="99"/>
      <c r="B170" s="99"/>
      <c r="C170" s="99"/>
      <c r="D170" s="99"/>
      <c r="E170" s="99"/>
      <c r="F170" s="99"/>
    </row>
    <row r="171" spans="1:6" ht="12.75">
      <c r="A171" s="99"/>
      <c r="B171" s="99"/>
      <c r="C171" s="99"/>
      <c r="D171" s="99"/>
      <c r="E171" s="99"/>
      <c r="F171" s="99"/>
    </row>
    <row r="172" spans="1:6" ht="12.75">
      <c r="A172" s="99"/>
      <c r="B172" s="99"/>
      <c r="C172" s="99"/>
      <c r="D172" s="99"/>
      <c r="E172" s="99"/>
      <c r="F172" s="99"/>
    </row>
    <row r="173" spans="1:6" ht="12.75">
      <c r="A173" s="99"/>
      <c r="B173" s="99"/>
      <c r="C173" s="99"/>
      <c r="D173" s="99"/>
      <c r="E173" s="99"/>
      <c r="F173" s="99"/>
    </row>
    <row r="174" spans="1:6" ht="12.75">
      <c r="A174" s="99"/>
      <c r="B174" s="99"/>
      <c r="C174" s="99"/>
      <c r="D174" s="99"/>
      <c r="E174" s="99"/>
      <c r="F174" s="99"/>
    </row>
    <row r="175" spans="1:6" ht="12.75">
      <c r="A175" s="99"/>
      <c r="B175" s="99"/>
      <c r="C175" s="99"/>
      <c r="D175" s="99"/>
      <c r="E175" s="99"/>
      <c r="F175" s="99"/>
    </row>
    <row r="176" spans="1:6" ht="12.75">
      <c r="A176" s="99"/>
      <c r="B176" s="99"/>
      <c r="C176" s="99"/>
      <c r="D176" s="99"/>
      <c r="E176" s="99"/>
      <c r="F176" s="99"/>
    </row>
    <row r="177" spans="1:6" ht="12.75">
      <c r="A177" s="99"/>
      <c r="B177" s="99"/>
      <c r="C177" s="99"/>
      <c r="D177" s="99"/>
      <c r="E177" s="99"/>
      <c r="F177" s="99"/>
    </row>
    <row r="178" spans="1:6" ht="12.75">
      <c r="A178" s="99"/>
      <c r="B178" s="99"/>
      <c r="C178" s="99"/>
      <c r="D178" s="99"/>
      <c r="E178" s="99"/>
      <c r="F178" s="99"/>
    </row>
    <row r="179" spans="1:6" ht="12.75">
      <c r="A179" s="99"/>
      <c r="B179" s="99"/>
      <c r="C179" s="99"/>
      <c r="D179" s="99"/>
      <c r="E179" s="99"/>
      <c r="F179" s="99"/>
    </row>
    <row r="180" spans="1:6" ht="12.75">
      <c r="A180" s="99"/>
      <c r="B180" s="99"/>
      <c r="C180" s="99"/>
      <c r="D180" s="99"/>
      <c r="E180" s="99"/>
      <c r="F180" s="99"/>
    </row>
    <row r="181" spans="1:6" ht="12.75">
      <c r="A181" s="99"/>
      <c r="B181" s="99"/>
      <c r="C181" s="99"/>
      <c r="D181" s="99"/>
      <c r="E181" s="99"/>
      <c r="F181" s="99"/>
    </row>
    <row r="182" spans="1:6" ht="12.75">
      <c r="A182" s="99"/>
      <c r="B182" s="99"/>
      <c r="C182" s="99"/>
      <c r="D182" s="99"/>
      <c r="E182" s="99"/>
      <c r="F182" s="99"/>
    </row>
    <row r="183" spans="1:6" ht="12.75">
      <c r="A183" s="99"/>
      <c r="B183" s="99"/>
      <c r="C183" s="99"/>
      <c r="D183" s="99"/>
      <c r="E183" s="99"/>
      <c r="F183" s="99"/>
    </row>
    <row r="184" spans="1:6" ht="12.75">
      <c r="A184" s="99"/>
      <c r="B184" s="99"/>
      <c r="C184" s="99"/>
      <c r="D184" s="99"/>
      <c r="E184" s="99"/>
      <c r="F184" s="99"/>
    </row>
    <row r="185" spans="1:6" ht="12.75">
      <c r="A185" s="99"/>
      <c r="B185" s="99"/>
      <c r="C185" s="99"/>
      <c r="D185" s="99"/>
      <c r="E185" s="99"/>
      <c r="F185" s="99"/>
    </row>
    <row r="186" spans="1:6" ht="12.75">
      <c r="A186" s="99"/>
      <c r="B186" s="99"/>
      <c r="C186" s="99"/>
      <c r="D186" s="99"/>
      <c r="E186" s="99"/>
      <c r="F186" s="99"/>
    </row>
    <row r="187" spans="1:6" ht="12.75">
      <c r="A187" s="99"/>
      <c r="B187" s="99"/>
      <c r="C187" s="99"/>
      <c r="D187" s="99"/>
      <c r="E187" s="99"/>
      <c r="F187" s="99"/>
    </row>
    <row r="188" spans="1:6" ht="12.75">
      <c r="A188" s="99"/>
      <c r="B188" s="99"/>
      <c r="C188" s="99"/>
      <c r="D188" s="99"/>
      <c r="E188" s="99"/>
      <c r="F188" s="99"/>
    </row>
    <row r="189" spans="1:6" ht="12.75">
      <c r="A189" s="99"/>
      <c r="B189" s="99"/>
      <c r="C189" s="99"/>
      <c r="D189" s="99"/>
      <c r="E189" s="99"/>
      <c r="F189" s="99"/>
    </row>
    <row r="190" spans="1:6" ht="12.75">
      <c r="A190" s="99"/>
      <c r="B190" s="99"/>
      <c r="C190" s="99"/>
      <c r="D190" s="99"/>
      <c r="E190" s="99"/>
      <c r="F190" s="99"/>
    </row>
    <row r="191" spans="1:6" ht="12.75">
      <c r="A191" s="99"/>
      <c r="B191" s="99"/>
      <c r="C191" s="99"/>
      <c r="D191" s="99"/>
      <c r="E191" s="99"/>
      <c r="F191" s="99"/>
    </row>
    <row r="192" spans="1:6" ht="12.75">
      <c r="A192" s="99"/>
      <c r="B192" s="99"/>
      <c r="C192" s="99"/>
      <c r="D192" s="99"/>
      <c r="E192" s="99"/>
      <c r="F192" s="99"/>
    </row>
    <row r="193" spans="1:6" ht="12.75">
      <c r="A193" s="99"/>
      <c r="B193" s="99"/>
      <c r="C193" s="99"/>
      <c r="D193" s="99"/>
      <c r="E193" s="99"/>
      <c r="F193" s="99"/>
    </row>
    <row r="194" spans="1:6" ht="12.75">
      <c r="A194" s="99"/>
      <c r="B194" s="99"/>
      <c r="C194" s="99"/>
      <c r="D194" s="99"/>
      <c r="E194" s="99"/>
      <c r="F194" s="99"/>
    </row>
    <row r="195" spans="1:6" ht="12.75">
      <c r="A195" s="99"/>
      <c r="B195" s="99"/>
      <c r="C195" s="99"/>
      <c r="D195" s="99"/>
      <c r="E195" s="99"/>
      <c r="F195" s="99"/>
    </row>
    <row r="196" spans="1:6" ht="12.75">
      <c r="A196" s="99"/>
      <c r="B196" s="99"/>
      <c r="C196" s="99"/>
      <c r="D196" s="99"/>
      <c r="E196" s="99"/>
      <c r="F196" s="99"/>
    </row>
    <row r="197" spans="1:6" ht="12.75">
      <c r="A197" s="99"/>
      <c r="B197" s="99"/>
      <c r="C197" s="99"/>
      <c r="D197" s="99"/>
      <c r="E197" s="99"/>
      <c r="F197" s="99"/>
    </row>
    <row r="198" spans="1:6" ht="12.75">
      <c r="A198" s="99"/>
      <c r="B198" s="99"/>
      <c r="C198" s="99"/>
      <c r="D198" s="99"/>
      <c r="E198" s="99"/>
      <c r="F198" s="99"/>
    </row>
    <row r="199" spans="1:6" ht="12.75">
      <c r="A199" s="99"/>
      <c r="B199" s="99"/>
      <c r="C199" s="99"/>
      <c r="D199" s="99"/>
      <c r="E199" s="99"/>
      <c r="F199" s="99"/>
    </row>
    <row r="200" spans="1:6" ht="12.75">
      <c r="A200" s="99"/>
      <c r="B200" s="99"/>
      <c r="C200" s="99"/>
      <c r="D200" s="99"/>
      <c r="E200" s="99"/>
      <c r="F200" s="99"/>
    </row>
    <row r="201" spans="1:6" ht="12.75">
      <c r="A201" s="99"/>
      <c r="B201" s="99"/>
      <c r="C201" s="99"/>
      <c r="D201" s="99"/>
      <c r="E201" s="99"/>
      <c r="F201" s="99"/>
    </row>
    <row r="202" spans="1:6" ht="12.75">
      <c r="A202" s="99"/>
      <c r="B202" s="99"/>
      <c r="C202" s="99"/>
      <c r="D202" s="99"/>
      <c r="E202" s="99"/>
      <c r="F202" s="99"/>
    </row>
    <row r="203" spans="1:6" ht="12.75">
      <c r="A203" s="99"/>
      <c r="B203" s="99"/>
      <c r="C203" s="99"/>
      <c r="D203" s="99"/>
      <c r="E203" s="99"/>
      <c r="F203" s="99"/>
    </row>
    <row r="204" spans="1:6" ht="12.75">
      <c r="A204" s="99"/>
      <c r="B204" s="99"/>
      <c r="C204" s="99"/>
      <c r="D204" s="99"/>
      <c r="E204" s="99"/>
      <c r="F204" s="99"/>
    </row>
    <row r="205" spans="1:6" ht="12.75">
      <c r="A205" s="99"/>
      <c r="B205" s="99"/>
      <c r="C205" s="99"/>
      <c r="D205" s="99"/>
      <c r="E205" s="99"/>
      <c r="F205" s="99"/>
    </row>
    <row r="206" spans="1:6" ht="12.75">
      <c r="A206" s="99"/>
      <c r="B206" s="99"/>
      <c r="C206" s="99"/>
      <c r="D206" s="99"/>
      <c r="E206" s="99"/>
      <c r="F206" s="99"/>
    </row>
    <row r="207" spans="1:6" ht="12.75">
      <c r="A207" s="99"/>
      <c r="B207" s="99"/>
      <c r="C207" s="99"/>
      <c r="D207" s="99"/>
      <c r="E207" s="99"/>
      <c r="F207" s="99"/>
    </row>
    <row r="208" spans="1:6" ht="12.75">
      <c r="A208" s="99"/>
      <c r="B208" s="99"/>
      <c r="C208" s="99"/>
      <c r="D208" s="99"/>
      <c r="E208" s="99"/>
      <c r="F208" s="99"/>
    </row>
    <row r="209" spans="1:6" ht="12.75">
      <c r="A209" s="99"/>
      <c r="B209" s="99"/>
      <c r="C209" s="99"/>
      <c r="D209" s="99"/>
      <c r="E209" s="99"/>
      <c r="F209" s="99"/>
    </row>
    <row r="210" spans="1:6" ht="12.75">
      <c r="A210" s="99"/>
      <c r="B210" s="99"/>
      <c r="C210" s="99"/>
      <c r="D210" s="99"/>
      <c r="E210" s="99"/>
      <c r="F210" s="99"/>
    </row>
    <row r="211" spans="1:6" ht="12.75">
      <c r="A211" s="99"/>
      <c r="B211" s="99"/>
      <c r="C211" s="99"/>
      <c r="D211" s="99"/>
      <c r="E211" s="99"/>
      <c r="F211" s="99"/>
    </row>
    <row r="212" spans="1:6" ht="12.75">
      <c r="A212" s="99"/>
      <c r="B212" s="99"/>
      <c r="C212" s="99"/>
      <c r="D212" s="99"/>
      <c r="E212" s="99"/>
      <c r="F212" s="99"/>
    </row>
    <row r="213" spans="1:6" ht="12.75">
      <c r="A213" s="99"/>
      <c r="B213" s="99"/>
      <c r="C213" s="99"/>
      <c r="D213" s="99"/>
      <c r="E213" s="99"/>
      <c r="F213" s="99"/>
    </row>
    <row r="214" spans="1:6" ht="12.75">
      <c r="A214" s="99"/>
      <c r="B214" s="99"/>
      <c r="C214" s="99"/>
      <c r="D214" s="99"/>
      <c r="E214" s="99"/>
      <c r="F214" s="99"/>
    </row>
    <row r="215" spans="1:6" ht="12.75">
      <c r="A215" s="99"/>
      <c r="B215" s="99"/>
      <c r="C215" s="99"/>
      <c r="D215" s="99"/>
      <c r="E215" s="99"/>
      <c r="F215" s="99"/>
    </row>
    <row r="216" spans="1:6" ht="12.75">
      <c r="A216" s="99"/>
      <c r="B216" s="99"/>
      <c r="C216" s="99"/>
      <c r="D216" s="99"/>
      <c r="E216" s="99"/>
      <c r="F216" s="99"/>
    </row>
    <row r="217" spans="1:6" ht="12.75">
      <c r="A217" s="99"/>
      <c r="B217" s="99"/>
      <c r="C217" s="99"/>
      <c r="D217" s="99"/>
      <c r="E217" s="99"/>
      <c r="F217" s="99"/>
    </row>
    <row r="218" spans="1:6" ht="12.75">
      <c r="A218" s="99"/>
      <c r="B218" s="99"/>
      <c r="C218" s="99"/>
      <c r="D218" s="99"/>
      <c r="E218" s="99"/>
      <c r="F218" s="99"/>
    </row>
    <row r="219" spans="1:6" ht="12.75">
      <c r="A219" s="99"/>
      <c r="B219" s="99"/>
      <c r="C219" s="99"/>
      <c r="D219" s="99"/>
      <c r="E219" s="99"/>
      <c r="F219" s="99"/>
    </row>
    <row r="220" spans="1:6" ht="12.75">
      <c r="A220" s="99"/>
      <c r="B220" s="99"/>
      <c r="C220" s="99"/>
      <c r="D220" s="99"/>
      <c r="E220" s="99"/>
      <c r="F220" s="99"/>
    </row>
    <row r="221" spans="1:6" ht="12.75">
      <c r="A221" s="99"/>
      <c r="B221" s="99"/>
      <c r="C221" s="99"/>
      <c r="D221" s="99"/>
      <c r="E221" s="99"/>
      <c r="F221" s="99"/>
    </row>
    <row r="222" spans="1:6" ht="12.75">
      <c r="A222" s="99"/>
      <c r="B222" s="99"/>
      <c r="C222" s="99"/>
      <c r="D222" s="99"/>
      <c r="E222" s="99"/>
      <c r="F222" s="99"/>
    </row>
    <row r="223" spans="1:6" ht="12.75">
      <c r="A223" s="99"/>
      <c r="B223" s="99"/>
      <c r="C223" s="99"/>
      <c r="D223" s="99"/>
      <c r="E223" s="99"/>
      <c r="F223" s="99"/>
    </row>
    <row r="224" spans="1:6" ht="12.75">
      <c r="A224" s="99"/>
      <c r="B224" s="99"/>
      <c r="C224" s="99"/>
      <c r="D224" s="99"/>
      <c r="E224" s="99"/>
      <c r="F224" s="99"/>
    </row>
    <row r="225" spans="1:6" ht="12.75">
      <c r="A225" s="99"/>
      <c r="B225" s="99"/>
      <c r="C225" s="99"/>
      <c r="D225" s="99"/>
      <c r="E225" s="99"/>
      <c r="F225" s="99"/>
    </row>
    <row r="226" spans="1:6" ht="12.75">
      <c r="A226" s="99"/>
      <c r="B226" s="99"/>
      <c r="C226" s="99"/>
      <c r="D226" s="99"/>
      <c r="E226" s="99"/>
      <c r="F226" s="99"/>
    </row>
    <row r="227" spans="1:6" ht="12.75">
      <c r="A227" s="99"/>
      <c r="B227" s="99"/>
      <c r="C227" s="99"/>
      <c r="D227" s="99"/>
      <c r="E227" s="99"/>
      <c r="F227" s="99"/>
    </row>
    <row r="228" spans="1:6" ht="12.75">
      <c r="A228" s="99"/>
      <c r="B228" s="99"/>
      <c r="C228" s="99"/>
      <c r="D228" s="99"/>
      <c r="E228" s="99"/>
      <c r="F228" s="99"/>
    </row>
    <row r="229" spans="1:6" ht="12.75">
      <c r="A229" s="99"/>
      <c r="B229" s="99"/>
      <c r="C229" s="99"/>
      <c r="D229" s="99"/>
      <c r="E229" s="99"/>
      <c r="F229" s="99"/>
    </row>
    <row r="230" spans="1:6" ht="12.75">
      <c r="A230" s="99"/>
      <c r="B230" s="99"/>
      <c r="C230" s="99"/>
      <c r="D230" s="99"/>
      <c r="E230" s="99"/>
      <c r="F230" s="99"/>
    </row>
    <row r="231" spans="1:6" ht="12.75">
      <c r="A231" s="99"/>
      <c r="B231" s="99"/>
      <c r="C231" s="99"/>
      <c r="D231" s="99"/>
      <c r="E231" s="99"/>
      <c r="F231" s="99"/>
    </row>
    <row r="232" spans="1:6" ht="12.75">
      <c r="A232" s="99"/>
      <c r="B232" s="99"/>
      <c r="C232" s="99"/>
      <c r="D232" s="99"/>
      <c r="E232" s="99"/>
      <c r="F232" s="99"/>
    </row>
    <row r="233" spans="1:6" ht="12.75">
      <c r="A233" s="99"/>
      <c r="B233" s="99"/>
      <c r="C233" s="99"/>
      <c r="D233" s="99"/>
      <c r="E233" s="99"/>
      <c r="F233" s="99"/>
    </row>
    <row r="234" spans="1:6" ht="12.75">
      <c r="A234" s="99"/>
      <c r="B234" s="99"/>
      <c r="C234" s="99"/>
      <c r="D234" s="99"/>
      <c r="E234" s="99"/>
      <c r="F234" s="99"/>
    </row>
    <row r="235" spans="1:6" ht="12.75">
      <c r="A235" s="99"/>
      <c r="B235" s="99"/>
      <c r="C235" s="99"/>
      <c r="D235" s="99"/>
      <c r="E235" s="99"/>
      <c r="F235" s="99"/>
    </row>
    <row r="236" spans="1:6" ht="12.75">
      <c r="A236" s="99"/>
      <c r="B236" s="99"/>
      <c r="C236" s="99"/>
      <c r="D236" s="99"/>
      <c r="E236" s="99"/>
      <c r="F236" s="99"/>
    </row>
    <row r="237" spans="1:6" ht="12.75">
      <c r="A237" s="99"/>
      <c r="B237" s="99"/>
      <c r="C237" s="99"/>
      <c r="D237" s="99"/>
      <c r="E237" s="99"/>
      <c r="F237" s="99"/>
    </row>
    <row r="238" spans="1:6" ht="12.75">
      <c r="A238" s="99"/>
      <c r="B238" s="99"/>
      <c r="C238" s="99"/>
      <c r="D238" s="99"/>
      <c r="E238" s="99"/>
      <c r="F238" s="99"/>
    </row>
    <row r="239" spans="1:6" ht="12.75">
      <c r="A239" s="99"/>
      <c r="B239" s="99"/>
      <c r="C239" s="99"/>
      <c r="D239" s="99"/>
      <c r="E239" s="99"/>
      <c r="F239" s="99"/>
    </row>
    <row r="240" spans="1:6" ht="12.75">
      <c r="A240" s="99"/>
      <c r="B240" s="99"/>
      <c r="C240" s="99"/>
      <c r="D240" s="99"/>
      <c r="E240" s="99"/>
      <c r="F240" s="99"/>
    </row>
    <row r="241" spans="1:6" ht="12.75">
      <c r="A241" s="99"/>
      <c r="B241" s="99"/>
      <c r="C241" s="99"/>
      <c r="D241" s="99"/>
      <c r="E241" s="99"/>
      <c r="F241" s="99"/>
    </row>
    <row r="242" spans="1:6" ht="12.75">
      <c r="A242" s="99"/>
      <c r="B242" s="99"/>
      <c r="C242" s="99"/>
      <c r="D242" s="99"/>
      <c r="E242" s="99"/>
      <c r="F242" s="99"/>
    </row>
    <row r="243" spans="1:6" ht="12.75">
      <c r="A243" s="99"/>
      <c r="B243" s="99"/>
      <c r="C243" s="99"/>
      <c r="D243" s="99"/>
      <c r="E243" s="99"/>
      <c r="F243" s="99"/>
    </row>
    <row r="244" spans="1:6" ht="12.75">
      <c r="A244" s="99"/>
      <c r="B244" s="99"/>
      <c r="C244" s="99"/>
      <c r="D244" s="99"/>
      <c r="E244" s="99"/>
      <c r="F244" s="99"/>
    </row>
    <row r="245" spans="1:6" ht="12.75">
      <c r="A245" s="99"/>
      <c r="B245" s="99"/>
      <c r="C245" s="99"/>
      <c r="D245" s="99"/>
      <c r="E245" s="99"/>
      <c r="F245" s="99"/>
    </row>
    <row r="246" spans="1:6" ht="12.75">
      <c r="A246" s="99"/>
      <c r="B246" s="99"/>
      <c r="C246" s="99"/>
      <c r="D246" s="99"/>
      <c r="E246" s="99"/>
      <c r="F246" s="99"/>
    </row>
    <row r="247" spans="1:6" ht="12.75">
      <c r="A247" s="99"/>
      <c r="B247" s="99"/>
      <c r="C247" s="99"/>
      <c r="D247" s="99"/>
      <c r="E247" s="99"/>
      <c r="F247" s="99"/>
    </row>
    <row r="248" spans="1:6" ht="12.75">
      <c r="A248" s="99"/>
      <c r="B248" s="99"/>
      <c r="C248" s="99"/>
      <c r="D248" s="99"/>
      <c r="E248" s="99"/>
      <c r="F248" s="99"/>
    </row>
    <row r="249" spans="1:6" ht="12.75">
      <c r="A249" s="99"/>
      <c r="B249" s="99"/>
      <c r="C249" s="99"/>
      <c r="D249" s="99"/>
      <c r="E249" s="99"/>
      <c r="F249" s="99"/>
    </row>
    <row r="250" spans="1:6" ht="12.75">
      <c r="A250" s="99"/>
      <c r="B250" s="99"/>
      <c r="C250" s="99"/>
      <c r="D250" s="99"/>
      <c r="E250" s="99"/>
      <c r="F250" s="99"/>
    </row>
    <row r="251" spans="1:6" ht="12.75">
      <c r="A251" s="99"/>
      <c r="B251" s="99"/>
      <c r="C251" s="99"/>
      <c r="D251" s="99"/>
      <c r="E251" s="99"/>
      <c r="F251" s="99"/>
    </row>
    <row r="252" spans="1:6" ht="12.75">
      <c r="A252" s="99"/>
      <c r="B252" s="99"/>
      <c r="C252" s="99"/>
      <c r="D252" s="99"/>
      <c r="E252" s="99"/>
      <c r="F252" s="99"/>
    </row>
    <row r="253" spans="1:6" ht="12.75">
      <c r="A253" s="99"/>
      <c r="B253" s="99"/>
      <c r="C253" s="99"/>
      <c r="D253" s="99"/>
      <c r="E253" s="99"/>
      <c r="F253" s="99"/>
    </row>
    <row r="254" spans="1:6" ht="12.75">
      <c r="A254" s="99"/>
      <c r="B254" s="99"/>
      <c r="C254" s="99"/>
      <c r="D254" s="99"/>
      <c r="E254" s="99"/>
      <c r="F254" s="99"/>
    </row>
    <row r="255" spans="1:6" ht="12.75">
      <c r="A255" s="99"/>
      <c r="B255" s="99"/>
      <c r="C255" s="99"/>
      <c r="D255" s="99"/>
      <c r="E255" s="99"/>
      <c r="F255" s="99"/>
    </row>
    <row r="256" spans="1:6" ht="12.75">
      <c r="A256" s="99"/>
      <c r="B256" s="99"/>
      <c r="C256" s="99"/>
      <c r="D256" s="99"/>
      <c r="E256" s="99"/>
      <c r="F256" s="99"/>
    </row>
    <row r="257" spans="1:6" ht="12.75">
      <c r="A257" s="99"/>
      <c r="B257" s="99"/>
      <c r="C257" s="99"/>
      <c r="D257" s="99"/>
      <c r="E257" s="99"/>
      <c r="F257" s="99"/>
    </row>
    <row r="258" spans="1:6" ht="12.75">
      <c r="A258" s="99"/>
      <c r="B258" s="99"/>
      <c r="C258" s="99"/>
      <c r="D258" s="99"/>
      <c r="E258" s="99"/>
      <c r="F258" s="99"/>
    </row>
    <row r="259" spans="1:6" ht="12.75">
      <c r="A259" s="99"/>
      <c r="B259" s="99"/>
      <c r="C259" s="99"/>
      <c r="D259" s="99"/>
      <c r="E259" s="99"/>
      <c r="F259" s="99"/>
    </row>
    <row r="260" spans="1:6" ht="12.75">
      <c r="A260" s="99"/>
      <c r="B260" s="99"/>
      <c r="C260" s="99"/>
      <c r="D260" s="99"/>
      <c r="E260" s="99"/>
      <c r="F260" s="99"/>
    </row>
    <row r="261" spans="1:6" ht="12.75">
      <c r="A261" s="99"/>
      <c r="B261" s="99"/>
      <c r="C261" s="99"/>
      <c r="D261" s="99"/>
      <c r="E261" s="99"/>
      <c r="F261" s="99"/>
    </row>
    <row r="262" spans="1:6" ht="12.75">
      <c r="A262" s="99"/>
      <c r="B262" s="99"/>
      <c r="C262" s="99"/>
      <c r="D262" s="99"/>
      <c r="E262" s="99"/>
      <c r="F262" s="99"/>
    </row>
    <row r="263" spans="1:6" ht="12.75">
      <c r="A263" s="99"/>
      <c r="B263" s="99"/>
      <c r="C263" s="99"/>
      <c r="D263" s="99"/>
      <c r="E263" s="99"/>
      <c r="F263" s="99"/>
    </row>
    <row r="264" spans="1:6" ht="12.75">
      <c r="A264" s="99"/>
      <c r="B264" s="99"/>
      <c r="C264" s="99"/>
      <c r="D264" s="99"/>
      <c r="E264" s="99"/>
      <c r="F264" s="99"/>
    </row>
    <row r="265" spans="1:6" ht="12.75">
      <c r="A265" s="99"/>
      <c r="B265" s="99"/>
      <c r="C265" s="99"/>
      <c r="D265" s="99"/>
      <c r="E265" s="99"/>
      <c r="F265" s="99"/>
    </row>
    <row r="266" spans="1:6" ht="12.75">
      <c r="A266" s="99"/>
      <c r="B266" s="99"/>
      <c r="C266" s="99"/>
      <c r="D266" s="99"/>
      <c r="E266" s="99"/>
      <c r="F266" s="99"/>
    </row>
    <row r="267" spans="1:6" ht="12.75">
      <c r="A267" s="99"/>
      <c r="B267" s="99"/>
      <c r="C267" s="99"/>
      <c r="D267" s="99"/>
      <c r="E267" s="99"/>
      <c r="F267" s="99"/>
    </row>
    <row r="268" spans="1:6" ht="12.75">
      <c r="A268" s="99"/>
      <c r="B268" s="99"/>
      <c r="C268" s="99"/>
      <c r="D268" s="99"/>
      <c r="E268" s="99"/>
      <c r="F268" s="99"/>
    </row>
    <row r="269" spans="1:6" ht="12.75">
      <c r="A269" s="99"/>
      <c r="B269" s="99"/>
      <c r="C269" s="99"/>
      <c r="D269" s="99"/>
      <c r="E269" s="99"/>
      <c r="F269" s="99"/>
    </row>
    <row r="270" spans="1:6" ht="12.75">
      <c r="A270" s="99"/>
      <c r="B270" s="99"/>
      <c r="C270" s="99"/>
      <c r="D270" s="99"/>
      <c r="E270" s="99"/>
      <c r="F270" s="99"/>
    </row>
    <row r="271" spans="1:6" ht="12.75">
      <c r="A271" s="99"/>
      <c r="B271" s="99"/>
      <c r="C271" s="99"/>
      <c r="D271" s="99"/>
      <c r="E271" s="99"/>
      <c r="F271" s="99"/>
    </row>
    <row r="272" spans="1:6" ht="12.75">
      <c r="A272" s="99"/>
      <c r="B272" s="99"/>
      <c r="C272" s="99"/>
      <c r="D272" s="99"/>
      <c r="E272" s="99"/>
      <c r="F272" s="99"/>
    </row>
    <row r="273" spans="1:6" ht="12.75">
      <c r="A273" s="99"/>
      <c r="B273" s="99"/>
      <c r="C273" s="99"/>
      <c r="D273" s="99"/>
      <c r="E273" s="99"/>
      <c r="F273" s="99"/>
    </row>
    <row r="274" spans="1:6" ht="12.75">
      <c r="A274" s="99"/>
      <c r="B274" s="99"/>
      <c r="C274" s="99"/>
      <c r="D274" s="99"/>
      <c r="E274" s="99"/>
      <c r="F274" s="99"/>
    </row>
    <row r="275" spans="1:6" ht="12.75">
      <c r="A275" s="99"/>
      <c r="B275" s="99"/>
      <c r="C275" s="99"/>
      <c r="D275" s="99"/>
      <c r="E275" s="99"/>
      <c r="F275" s="99"/>
    </row>
    <row r="276" spans="1:6" ht="12.75">
      <c r="A276" s="99"/>
      <c r="B276" s="99"/>
      <c r="C276" s="99"/>
      <c r="D276" s="99"/>
      <c r="E276" s="99"/>
      <c r="F276" s="99"/>
    </row>
    <row r="277" spans="1:6" ht="12.75">
      <c r="A277" s="99"/>
      <c r="B277" s="99"/>
      <c r="C277" s="99"/>
      <c r="D277" s="99"/>
      <c r="E277" s="99"/>
      <c r="F277" s="99"/>
    </row>
    <row r="278" spans="1:6" ht="12.75">
      <c r="A278" s="99"/>
      <c r="B278" s="99"/>
      <c r="C278" s="99"/>
      <c r="D278" s="99"/>
      <c r="E278" s="99"/>
      <c r="F278" s="99"/>
    </row>
    <row r="279" spans="1:6" ht="12.75">
      <c r="A279" s="99"/>
      <c r="B279" s="99"/>
      <c r="C279" s="99"/>
      <c r="D279" s="99"/>
      <c r="E279" s="99"/>
      <c r="F279" s="99"/>
    </row>
    <row r="280" spans="1:6" ht="12.75">
      <c r="A280" s="99"/>
      <c r="B280" s="99"/>
      <c r="C280" s="99"/>
      <c r="D280" s="99"/>
      <c r="E280" s="99"/>
      <c r="F280" s="99"/>
    </row>
    <row r="281" spans="1:6" ht="12.75">
      <c r="A281" s="99"/>
      <c r="B281" s="99"/>
      <c r="C281" s="99"/>
      <c r="D281" s="99"/>
      <c r="E281" s="99"/>
      <c r="F281" s="99"/>
    </row>
    <row r="282" spans="1:6" ht="12.75">
      <c r="A282" s="99"/>
      <c r="B282" s="99"/>
      <c r="C282" s="99"/>
      <c r="D282" s="99"/>
      <c r="E282" s="99"/>
      <c r="F282" s="99"/>
    </row>
    <row r="283" spans="1:6" ht="12.75">
      <c r="A283" s="99"/>
      <c r="B283" s="99"/>
      <c r="C283" s="99"/>
      <c r="D283" s="99"/>
      <c r="E283" s="99"/>
      <c r="F283" s="99"/>
    </row>
    <row r="284" spans="1:6" ht="12.75">
      <c r="A284" s="99"/>
      <c r="B284" s="99"/>
      <c r="C284" s="99"/>
      <c r="D284" s="99"/>
      <c r="E284" s="99"/>
      <c r="F284" s="99"/>
    </row>
    <row r="285" spans="1:6" ht="12.75">
      <c r="A285" s="99"/>
      <c r="B285" s="99"/>
      <c r="C285" s="99"/>
      <c r="D285" s="99"/>
      <c r="E285" s="99"/>
      <c r="F285" s="99"/>
    </row>
    <row r="286" spans="1:6" ht="12.75">
      <c r="A286" s="99"/>
      <c r="B286" s="99"/>
      <c r="C286" s="99"/>
      <c r="D286" s="99"/>
      <c r="E286" s="99"/>
      <c r="F286" s="99"/>
    </row>
    <row r="287" spans="1:6" ht="12.75">
      <c r="A287" s="99"/>
      <c r="B287" s="99"/>
      <c r="C287" s="99"/>
      <c r="D287" s="99"/>
      <c r="E287" s="99"/>
      <c r="F287" s="99"/>
    </row>
    <row r="288" spans="1:6" ht="12.75">
      <c r="A288" s="99"/>
      <c r="B288" s="99"/>
      <c r="C288" s="99"/>
      <c r="D288" s="99"/>
      <c r="E288" s="99"/>
      <c r="F288" s="99"/>
    </row>
    <row r="289" spans="1:6" ht="12.75">
      <c r="A289" s="99"/>
      <c r="B289" s="99"/>
      <c r="C289" s="99"/>
      <c r="D289" s="99"/>
      <c r="E289" s="99"/>
      <c r="F289" s="99"/>
    </row>
    <row r="290" spans="1:6" ht="12.75">
      <c r="A290" s="99"/>
      <c r="B290" s="99"/>
      <c r="C290" s="99"/>
      <c r="D290" s="99"/>
      <c r="E290" s="99"/>
      <c r="F290" s="99"/>
    </row>
    <row r="291" spans="1:6" ht="12.75">
      <c r="A291" s="99"/>
      <c r="B291" s="99"/>
      <c r="C291" s="99"/>
      <c r="D291" s="99"/>
      <c r="E291" s="99"/>
      <c r="F291" s="99"/>
    </row>
    <row r="292" spans="1:6" ht="12.75">
      <c r="A292" s="99"/>
      <c r="B292" s="99"/>
      <c r="C292" s="99"/>
      <c r="D292" s="99"/>
      <c r="E292" s="99"/>
      <c r="F292" s="99"/>
    </row>
    <row r="293" spans="1:6" ht="12.75">
      <c r="A293" s="99"/>
      <c r="B293" s="99"/>
      <c r="C293" s="99"/>
      <c r="D293" s="99"/>
      <c r="E293" s="99"/>
      <c r="F293" s="99"/>
    </row>
    <row r="294" spans="1:6" ht="12.75">
      <c r="A294" s="99"/>
      <c r="B294" s="99"/>
      <c r="C294" s="99"/>
      <c r="D294" s="99"/>
      <c r="E294" s="99"/>
      <c r="F294" s="99"/>
    </row>
    <row r="295" spans="1:6" ht="12.75">
      <c r="A295" s="99"/>
      <c r="B295" s="99"/>
      <c r="C295" s="99"/>
      <c r="D295" s="99"/>
      <c r="E295" s="99"/>
      <c r="F295" s="99"/>
    </row>
    <row r="296" spans="1:6" ht="12.75">
      <c r="A296" s="99"/>
      <c r="B296" s="99"/>
      <c r="C296" s="99"/>
      <c r="D296" s="99"/>
      <c r="E296" s="99"/>
      <c r="F296" s="99"/>
    </row>
    <row r="297" spans="1:6" ht="12.75">
      <c r="A297" s="99"/>
      <c r="B297" s="99"/>
      <c r="C297" s="99"/>
      <c r="D297" s="99"/>
      <c r="E297" s="99"/>
      <c r="F297" s="99"/>
    </row>
    <row r="298" spans="1:6" ht="12.75">
      <c r="A298" s="99"/>
      <c r="B298" s="99"/>
      <c r="C298" s="99"/>
      <c r="D298" s="99"/>
      <c r="E298" s="99"/>
      <c r="F298" s="99"/>
    </row>
    <row r="299" spans="1:6" ht="12.75">
      <c r="A299" s="99"/>
      <c r="B299" s="99"/>
      <c r="C299" s="99"/>
      <c r="D299" s="99"/>
      <c r="E299" s="99"/>
      <c r="F299" s="99"/>
    </row>
    <row r="300" spans="1:6" ht="12.75">
      <c r="A300" s="99"/>
      <c r="B300" s="99"/>
      <c r="C300" s="99"/>
      <c r="D300" s="99"/>
      <c r="E300" s="99"/>
      <c r="F300" s="99"/>
    </row>
    <row r="301" spans="1:6" ht="12.75">
      <c r="A301" s="99"/>
      <c r="B301" s="99"/>
      <c r="C301" s="99"/>
      <c r="D301" s="99"/>
      <c r="E301" s="99"/>
      <c r="F301" s="99"/>
    </row>
    <row r="302" spans="1:6" ht="12.75">
      <c r="A302" s="99"/>
      <c r="B302" s="99"/>
      <c r="C302" s="99"/>
      <c r="D302" s="99"/>
      <c r="E302" s="99"/>
      <c r="F302" s="99"/>
    </row>
    <row r="303" spans="1:6" ht="12.75">
      <c r="A303" s="99"/>
      <c r="B303" s="99"/>
      <c r="C303" s="99"/>
      <c r="D303" s="99"/>
      <c r="E303" s="99"/>
      <c r="F303" s="99"/>
    </row>
    <row r="304" spans="1:6" ht="12.75">
      <c r="A304" s="99"/>
      <c r="B304" s="99"/>
      <c r="C304" s="99"/>
      <c r="D304" s="99"/>
      <c r="E304" s="99"/>
      <c r="F304" s="99"/>
    </row>
    <row r="305" spans="1:6" ht="12.75">
      <c r="A305" s="99"/>
      <c r="B305" s="99"/>
      <c r="C305" s="99"/>
      <c r="D305" s="99"/>
      <c r="E305" s="99"/>
      <c r="F305" s="99"/>
    </row>
    <row r="306" spans="1:6" ht="12.75">
      <c r="A306" s="99"/>
      <c r="B306" s="99"/>
      <c r="C306" s="99"/>
      <c r="D306" s="99"/>
      <c r="E306" s="99"/>
      <c r="F306" s="99"/>
    </row>
    <row r="307" spans="1:6" ht="12.75">
      <c r="A307" s="99"/>
      <c r="B307" s="99"/>
      <c r="C307" s="99"/>
      <c r="D307" s="99"/>
      <c r="E307" s="99"/>
      <c r="F307" s="99"/>
    </row>
    <row r="308" spans="1:6" ht="12.75">
      <c r="A308" s="99"/>
      <c r="B308" s="99"/>
      <c r="C308" s="99"/>
      <c r="D308" s="99"/>
      <c r="E308" s="99"/>
      <c r="F308" s="99"/>
    </row>
    <row r="309" spans="1:6" ht="12.75">
      <c r="A309" s="99"/>
      <c r="B309" s="99"/>
      <c r="C309" s="99"/>
      <c r="D309" s="99"/>
      <c r="E309" s="99"/>
      <c r="F309" s="99"/>
    </row>
    <row r="310" spans="1:6" ht="12.75">
      <c r="A310" s="99"/>
      <c r="B310" s="99"/>
      <c r="C310" s="99"/>
      <c r="D310" s="99"/>
      <c r="E310" s="99"/>
      <c r="F310" s="99"/>
    </row>
    <row r="311" spans="1:6" ht="12.75">
      <c r="A311" s="99"/>
      <c r="B311" s="99"/>
      <c r="C311" s="99"/>
      <c r="D311" s="99"/>
      <c r="E311" s="99"/>
      <c r="F311" s="99"/>
    </row>
    <row r="312" spans="1:6" ht="12.75">
      <c r="A312" s="99"/>
      <c r="B312" s="99"/>
      <c r="C312" s="99"/>
      <c r="D312" s="99"/>
      <c r="E312" s="99"/>
      <c r="F312" s="99"/>
    </row>
    <row r="313" spans="1:6" ht="12.75">
      <c r="A313" s="99"/>
      <c r="B313" s="99"/>
      <c r="C313" s="99"/>
      <c r="D313" s="99"/>
      <c r="E313" s="99"/>
      <c r="F313" s="99"/>
    </row>
    <row r="314" spans="1:6" ht="12.75">
      <c r="A314" s="99"/>
      <c r="B314" s="99"/>
      <c r="C314" s="99"/>
      <c r="D314" s="99"/>
      <c r="E314" s="99"/>
      <c r="F314" s="99"/>
    </row>
    <row r="315" spans="1:6" ht="12.75">
      <c r="A315" s="99"/>
      <c r="B315" s="99"/>
      <c r="C315" s="99"/>
      <c r="D315" s="99"/>
      <c r="E315" s="99"/>
      <c r="F315" s="99"/>
    </row>
    <row r="316" spans="1:6" ht="12.75">
      <c r="A316" s="99"/>
      <c r="B316" s="99"/>
      <c r="C316" s="99"/>
      <c r="D316" s="99"/>
      <c r="E316" s="99"/>
      <c r="F316" s="99"/>
    </row>
    <row r="317" spans="1:6" ht="12.75">
      <c r="A317" s="99"/>
      <c r="B317" s="99"/>
      <c r="C317" s="99"/>
      <c r="D317" s="99"/>
      <c r="E317" s="99"/>
      <c r="F317" s="99"/>
    </row>
    <row r="318" spans="1:6" ht="12.75">
      <c r="A318" s="99"/>
      <c r="B318" s="99"/>
      <c r="C318" s="99"/>
      <c r="D318" s="99"/>
      <c r="E318" s="99"/>
      <c r="F318" s="99"/>
    </row>
    <row r="319" spans="1:6" ht="12.75">
      <c r="A319" s="99"/>
      <c r="B319" s="99"/>
      <c r="C319" s="99"/>
      <c r="D319" s="99"/>
      <c r="E319" s="99"/>
      <c r="F319" s="99"/>
    </row>
    <row r="320" spans="1:6" ht="12.75">
      <c r="A320" s="99"/>
      <c r="B320" s="99"/>
      <c r="C320" s="99"/>
      <c r="D320" s="99"/>
      <c r="E320" s="99"/>
      <c r="F320" s="99"/>
    </row>
    <row r="321" spans="1:6" ht="12.75">
      <c r="A321" s="99"/>
      <c r="B321" s="99"/>
      <c r="C321" s="99"/>
      <c r="D321" s="99"/>
      <c r="E321" s="99"/>
      <c r="F321" s="99"/>
    </row>
    <row r="322" spans="1:6" ht="12.75">
      <c r="A322" s="99"/>
      <c r="B322" s="99"/>
      <c r="C322" s="99"/>
      <c r="D322" s="99"/>
      <c r="E322" s="99"/>
      <c r="F322" s="99"/>
    </row>
    <row r="323" spans="1:6" ht="12.75">
      <c r="A323" s="99"/>
      <c r="B323" s="99"/>
      <c r="C323" s="99"/>
      <c r="D323" s="99"/>
      <c r="E323" s="99"/>
      <c r="F323" s="99"/>
    </row>
    <row r="324" spans="1:6" ht="12.75">
      <c r="A324" s="99"/>
      <c r="B324" s="99"/>
      <c r="C324" s="99"/>
      <c r="D324" s="99"/>
      <c r="E324" s="99"/>
      <c r="F324" s="99"/>
    </row>
    <row r="325" spans="1:6" ht="12.75">
      <c r="A325" s="99"/>
      <c r="B325" s="99"/>
      <c r="C325" s="99"/>
      <c r="D325" s="99"/>
      <c r="E325" s="99"/>
      <c r="F325" s="99"/>
    </row>
    <row r="326" spans="1:6" ht="12.75">
      <c r="A326" s="99"/>
      <c r="B326" s="99"/>
      <c r="C326" s="99"/>
      <c r="D326" s="99"/>
      <c r="E326" s="99"/>
      <c r="F326" s="99"/>
    </row>
    <row r="327" spans="1:6" ht="12.75">
      <c r="A327" s="99"/>
      <c r="B327" s="99"/>
      <c r="C327" s="99"/>
      <c r="D327" s="99"/>
      <c r="E327" s="99"/>
      <c r="F327" s="99"/>
    </row>
    <row r="328" spans="1:6" ht="12.75">
      <c r="A328" s="99"/>
      <c r="B328" s="99"/>
      <c r="C328" s="99"/>
      <c r="D328" s="99"/>
      <c r="E328" s="99"/>
      <c r="F328" s="99"/>
    </row>
    <row r="329" spans="1:6" ht="12.75">
      <c r="A329" s="99"/>
      <c r="B329" s="99"/>
      <c r="C329" s="99"/>
      <c r="D329" s="99"/>
      <c r="E329" s="99"/>
      <c r="F329" s="99"/>
    </row>
    <row r="330" spans="1:6" ht="12.75">
      <c r="A330" s="99"/>
      <c r="B330" s="99"/>
      <c r="C330" s="99"/>
      <c r="D330" s="99"/>
      <c r="E330" s="99"/>
      <c r="F330" s="99"/>
    </row>
    <row r="331" spans="1:6" ht="12.75">
      <c r="A331" s="99"/>
      <c r="B331" s="99"/>
      <c r="C331" s="99"/>
      <c r="D331" s="99"/>
      <c r="E331" s="99"/>
      <c r="F331" s="99"/>
    </row>
  </sheetData>
  <sheetProtection/>
  <mergeCells count="224">
    <mergeCell ref="A53:F53"/>
    <mergeCell ref="A54:F54"/>
    <mergeCell ref="A61:F62"/>
    <mergeCell ref="A52:F52"/>
    <mergeCell ref="A47:F47"/>
    <mergeCell ref="A48:F48"/>
    <mergeCell ref="A49:F49"/>
    <mergeCell ref="A51:F51"/>
    <mergeCell ref="M96:R96"/>
    <mergeCell ref="A66:F66"/>
    <mergeCell ref="A68:F68"/>
    <mergeCell ref="A74:F74"/>
    <mergeCell ref="A67:F67"/>
    <mergeCell ref="A78:F78"/>
    <mergeCell ref="A75:F75"/>
    <mergeCell ref="A87:F87"/>
    <mergeCell ref="A79:F79"/>
    <mergeCell ref="A72:F72"/>
    <mergeCell ref="A210:F211"/>
    <mergeCell ref="A214:F215"/>
    <mergeCell ref="A216:F217"/>
    <mergeCell ref="A224:F225"/>
    <mergeCell ref="A220:F221"/>
    <mergeCell ref="A260:F261"/>
    <mergeCell ref="A258:F259"/>
    <mergeCell ref="A256:F257"/>
    <mergeCell ref="A246:F247"/>
    <mergeCell ref="A274:F275"/>
    <mergeCell ref="A268:F269"/>
    <mergeCell ref="A192:F193"/>
    <mergeCell ref="L61:L62"/>
    <mergeCell ref="G61:G62"/>
    <mergeCell ref="H61:H62"/>
    <mergeCell ref="I61:I62"/>
    <mergeCell ref="K61:K62"/>
    <mergeCell ref="J61:J62"/>
    <mergeCell ref="A69:F69"/>
    <mergeCell ref="A308:F309"/>
    <mergeCell ref="A304:F305"/>
    <mergeCell ref="A296:F297"/>
    <mergeCell ref="A306:F307"/>
    <mergeCell ref="A300:F301"/>
    <mergeCell ref="A330:F331"/>
    <mergeCell ref="A320:F321"/>
    <mergeCell ref="A322:F323"/>
    <mergeCell ref="A324:F325"/>
    <mergeCell ref="A326:F327"/>
    <mergeCell ref="A328:F329"/>
    <mergeCell ref="A278:F279"/>
    <mergeCell ref="A298:F299"/>
    <mergeCell ref="A290:F291"/>
    <mergeCell ref="A292:F293"/>
    <mergeCell ref="A284:F285"/>
    <mergeCell ref="A294:F295"/>
    <mergeCell ref="A318:F319"/>
    <mergeCell ref="A314:F315"/>
    <mergeCell ref="A312:F313"/>
    <mergeCell ref="A280:F281"/>
    <mergeCell ref="A286:F287"/>
    <mergeCell ref="A302:F303"/>
    <mergeCell ref="A288:F289"/>
    <mergeCell ref="A282:F283"/>
    <mergeCell ref="A316:F317"/>
    <mergeCell ref="A310:F311"/>
    <mergeCell ref="A276:F277"/>
    <mergeCell ref="A248:F249"/>
    <mergeCell ref="A264:F265"/>
    <mergeCell ref="A266:F267"/>
    <mergeCell ref="A270:F271"/>
    <mergeCell ref="A254:F255"/>
    <mergeCell ref="A272:F273"/>
    <mergeCell ref="A250:F251"/>
    <mergeCell ref="A252:F253"/>
    <mergeCell ref="A262:F263"/>
    <mergeCell ref="A244:F245"/>
    <mergeCell ref="A226:F227"/>
    <mergeCell ref="A228:F229"/>
    <mergeCell ref="A230:F231"/>
    <mergeCell ref="A234:F235"/>
    <mergeCell ref="A240:F241"/>
    <mergeCell ref="A242:F243"/>
    <mergeCell ref="A236:F237"/>
    <mergeCell ref="A238:F239"/>
    <mergeCell ref="A232:F233"/>
    <mergeCell ref="A186:F187"/>
    <mergeCell ref="A180:F181"/>
    <mergeCell ref="A182:F183"/>
    <mergeCell ref="A204:F205"/>
    <mergeCell ref="A184:F185"/>
    <mergeCell ref="A202:F203"/>
    <mergeCell ref="A200:F201"/>
    <mergeCell ref="A208:F209"/>
    <mergeCell ref="A166:F167"/>
    <mergeCell ref="A162:F163"/>
    <mergeCell ref="A176:F177"/>
    <mergeCell ref="A178:F179"/>
    <mergeCell ref="A172:F173"/>
    <mergeCell ref="A174:F175"/>
    <mergeCell ref="A168:F169"/>
    <mergeCell ref="A170:F171"/>
    <mergeCell ref="A164:F165"/>
    <mergeCell ref="A158:F159"/>
    <mergeCell ref="A222:F223"/>
    <mergeCell ref="A188:F189"/>
    <mergeCell ref="A190:F191"/>
    <mergeCell ref="A196:F197"/>
    <mergeCell ref="A198:F199"/>
    <mergeCell ref="A194:F195"/>
    <mergeCell ref="A218:F219"/>
    <mergeCell ref="A206:F207"/>
    <mergeCell ref="A212:F213"/>
    <mergeCell ref="A142:F143"/>
    <mergeCell ref="A152:F153"/>
    <mergeCell ref="A154:F155"/>
    <mergeCell ref="A156:F157"/>
    <mergeCell ref="A160:F161"/>
    <mergeCell ref="A144:F145"/>
    <mergeCell ref="A146:F147"/>
    <mergeCell ref="A132:F133"/>
    <mergeCell ref="A134:F135"/>
    <mergeCell ref="A136:F137"/>
    <mergeCell ref="A138:F139"/>
    <mergeCell ref="A148:F149"/>
    <mergeCell ref="A150:F151"/>
    <mergeCell ref="A140:F141"/>
    <mergeCell ref="A128:F129"/>
    <mergeCell ref="A130:F131"/>
    <mergeCell ref="A110:G110"/>
    <mergeCell ref="A122:F123"/>
    <mergeCell ref="A124:F125"/>
    <mergeCell ref="A126:F127"/>
    <mergeCell ref="A116:F117"/>
    <mergeCell ref="A118:F119"/>
    <mergeCell ref="A120:F121"/>
    <mergeCell ref="A111:F111"/>
    <mergeCell ref="A112:F112"/>
    <mergeCell ref="A113:F113"/>
    <mergeCell ref="A114:F114"/>
    <mergeCell ref="A115:F115"/>
    <mergeCell ref="A109:E10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91:F91"/>
    <mergeCell ref="A99:F99"/>
    <mergeCell ref="A98:F98"/>
    <mergeCell ref="A97:F97"/>
    <mergeCell ref="A96:F96"/>
    <mergeCell ref="A94:F94"/>
    <mergeCell ref="A95:F95"/>
    <mergeCell ref="A11:F11"/>
    <mergeCell ref="A12:F12"/>
    <mergeCell ref="A90:F90"/>
    <mergeCell ref="A93:F93"/>
    <mergeCell ref="A89:F89"/>
    <mergeCell ref="A55:F55"/>
    <mergeCell ref="A64:F64"/>
    <mergeCell ref="A65:F65"/>
    <mergeCell ref="A63:F63"/>
    <mergeCell ref="A57:F57"/>
    <mergeCell ref="A18:F18"/>
    <mergeCell ref="A23:F23"/>
    <mergeCell ref="A19:F19"/>
    <mergeCell ref="A25:E25"/>
    <mergeCell ref="A20:E20"/>
    <mergeCell ref="A21:E21"/>
    <mergeCell ref="A88:F88"/>
    <mergeCell ref="A86:F86"/>
    <mergeCell ref="A85:F85"/>
    <mergeCell ref="A83:F83"/>
    <mergeCell ref="A39:F39"/>
    <mergeCell ref="A42:F42"/>
    <mergeCell ref="A81:F81"/>
    <mergeCell ref="A84:F84"/>
    <mergeCell ref="A82:F82"/>
    <mergeCell ref="A70:F70"/>
    <mergeCell ref="A71:E71"/>
    <mergeCell ref="A73:E73"/>
    <mergeCell ref="A56:F56"/>
    <mergeCell ref="A50:F50"/>
    <mergeCell ref="A15:F15"/>
    <mergeCell ref="A24:F24"/>
    <mergeCell ref="A6:F6"/>
    <mergeCell ref="A80:F80"/>
    <mergeCell ref="A46:F46"/>
    <mergeCell ref="A34:F34"/>
    <mergeCell ref="A44:F44"/>
    <mergeCell ref="A40:F40"/>
    <mergeCell ref="A35:F35"/>
    <mergeCell ref="A43:E43"/>
    <mergeCell ref="A4:F4"/>
    <mergeCell ref="A5:F5"/>
    <mergeCell ref="A7:F7"/>
    <mergeCell ref="A77:E77"/>
    <mergeCell ref="A32:F32"/>
    <mergeCell ref="A33:F33"/>
    <mergeCell ref="A31:F31"/>
    <mergeCell ref="A41:F41"/>
    <mergeCell ref="A37:F37"/>
    <mergeCell ref="A36:F36"/>
    <mergeCell ref="A27:E27"/>
    <mergeCell ref="A29:E29"/>
    <mergeCell ref="A30:E30"/>
    <mergeCell ref="A2:F2"/>
    <mergeCell ref="A16:F16"/>
    <mergeCell ref="A17:F17"/>
    <mergeCell ref="A9:F9"/>
    <mergeCell ref="A10:F10"/>
    <mergeCell ref="A8:E8"/>
    <mergeCell ref="A76:E76"/>
    <mergeCell ref="A92:E92"/>
    <mergeCell ref="A3:E3"/>
    <mergeCell ref="A45:F45"/>
    <mergeCell ref="A13:F13"/>
    <mergeCell ref="A14:F14"/>
    <mergeCell ref="A26:E26"/>
    <mergeCell ref="A28:F28"/>
    <mergeCell ref="A22:F22"/>
    <mergeCell ref="A38:F38"/>
  </mergeCells>
  <printOptions/>
  <pageMargins left="0.53" right="0.18" top="0.38" bottom="0.36" header="0.17" footer="0.25"/>
  <pageSetup fitToHeight="99" horizontalDpi="600" verticalDpi="600" orientation="portrait" paperSize="9" r:id="rId1"/>
  <rowBreaks count="2" manualBreakCount="2">
    <brk id="59" max="11" man="1"/>
    <brk id="9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Коммунарка</cp:lastModifiedBy>
  <cp:lastPrinted>2013-04-05T07:37:57Z</cp:lastPrinted>
  <dcterms:created xsi:type="dcterms:W3CDTF">2006-04-12T07:29:27Z</dcterms:created>
  <dcterms:modified xsi:type="dcterms:W3CDTF">2013-04-16T12:29:28Z</dcterms:modified>
  <cp:category/>
  <cp:version/>
  <cp:contentType/>
  <cp:contentStatus/>
</cp:coreProperties>
</file>